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'Доходы'!$A$22</definedName>
    <definedName name="APPT" localSheetId="2">'Источники'!$A$25</definedName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'Доходы'!$D$22</definedName>
    <definedName name="FIO" localSheetId="2">'Источники'!#REF!</definedName>
    <definedName name="FIO" localSheetId="1">'Расходы'!#REF!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'Источники'!$A$23</definedName>
    <definedName name="REND_1" localSheetId="1">'Расходы'!#REF!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'Доходы'!$A$22:$D$22</definedName>
    <definedName name="SIGN" localSheetId="2">'Источники'!$A$25:$D$26</definedName>
    <definedName name="SIGN" localSheetId="1">'Расходы'!#REF!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<sst xmlns="http://schemas.openxmlformats.org/spreadsheetml/2006/main" count="925" uniqueCount="271">
  <si>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</si>
  <si>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</si>
  <si>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</si>
  <si>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</si>
  <si>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</si>
  <si>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</si>
  <si>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</si>
  <si>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</si>
  <si>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</si>
  <si>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</si>
  <si>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</si>
  <si>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</si>
  <si>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</si>
  <si>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</si>
  <si>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</si>
  <si>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</si>
  <si>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</si>
  <si>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</si>
  <si>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Форма 0503117  с.3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</si>
  <si>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</si>
  <si>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</si>
  <si>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</si>
  <si>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</si>
  <si>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</si>
  <si>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</si>
  <si>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</si>
  <si>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</si>
  <si>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</si>
  <si>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01.02.2016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</si>
  <si>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</si>
  <si>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</si>
  <si>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</si>
  <si>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</si>
  <si>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</si>
  <si>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</si>
  <si>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</si>
  <si>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</si>
  <si>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</si>
  <si>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</si>
  <si>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</si>
  <si>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</si>
  <si>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</si>
  <si>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</si>
  <si>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</si>
  <si>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</si>
  <si>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</si>
  <si>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</si>
  <si>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</si>
  <si>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</si>
  <si>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</si>
  <si>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</si>
  <si>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</si>
  <si>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</si>
  <si>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</si>
  <si>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</si>
  <si>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</si>
  <si>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</si>
  <si>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</si>
  <si>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</si>
  <si>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</si>
  <si>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</si>
  <si>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</si>
  <si>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</si>
  <si>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</si>
  <si>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</si>
  <si>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</si>
  <si>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</si>
  <si>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</si>
  <si>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</si>
  <si>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003 10804020011000000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</si>
  <si>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</si>
  <si>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</si>
  <si>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</si>
  <si>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</si>
  <si>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</si>
  <si>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</si>
  <si>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</si>
  <si>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</si>
  <si>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</si>
  <si>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</si>
  <si>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</si>
  <si>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</si>
  <si>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</si>
  <si>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</si>
  <si>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сельских поселений на выравнивание бюджетной обеспеченности</t>
  </si>
  <si>
    <t>003 20201001100000151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</si>
  <si>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</si>
  <si>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003 20202216100000151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</si>
  <si>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</si>
  <si>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</si>
  <si>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</si>
  <si>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003 20203015100000151</t>
  </si>
  <si>
    <t>Субвенции бюджетам сельских поселений на выполнение передаваемых полномочий субъектов Российской Федерации</t>
  </si>
  <si>
    <t>003 20203024100000151</t>
  </si>
  <si>
    <t>Иные межбюджетные трансферты</t>
  </si>
  <si>
    <t>003 20204000000000151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</si>
  <si>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</si>
  <si>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003 20204014100000151</t>
  </si>
  <si>
    <t>Прочие межбюджетные трансферты, передаваемые бюджетам сельских поселений</t>
  </si>
  <si>
    <t>003 20204999100000151</t>
  </si>
  <si>
    <t>Расходы бюджета - всего</t>
  </si>
  <si>
    <t>x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</si>
  <si>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</si>
  <si>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</si>
  <si>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</si>
  <si>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</si>
  <si>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</si>
  <si>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</si>
  <si>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</si>
  <si>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</si>
  <si>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</si>
  <si>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</si>
  <si>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</si>
  <si>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</si>
  <si>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</si>
  <si>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</si>
  <si>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</si>
  <si>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</si>
  <si>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</si>
  <si>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</si>
  <si>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</si>
  <si>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</si>
  <si>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</si>
  <si>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</si>
  <si>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</si>
  <si>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</si>
  <si>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</si>
  <si>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</si>
  <si>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</si>
  <si>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</si>
  <si>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</si>
  <si>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</si>
  <si>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</si>
  <si>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</si>
  <si>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</si>
  <si>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</si>
  <si>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000 01050000000000600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</si>
  <si>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</si>
  <si>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</si>
  <si>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</si>
  <si>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</si>
  <si>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Прочие остатки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</si>
  <si>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</si>
  <si>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</si>
  <si>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</si>
  <si>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</si>
  <si>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</si>
  <si>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</si>
  <si>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</si>
  <si>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</si>
  <si>
    <t>руб.</t>
  </si>
  <si>
    <t>Раздел</t>
  </si>
  <si>
    <t>Подраздел</t>
  </si>
  <si>
    <t>КЦСР</t>
  </si>
  <si>
    <t>КВР</t>
  </si>
  <si>
    <t>КОСГУ</t>
  </si>
  <si>
    <t>Доп. ФК</t>
  </si>
  <si>
    <t>01</t>
  </si>
  <si>
    <t>02</t>
  </si>
  <si>
    <t>Заработная плата</t>
  </si>
  <si>
    <t>5240100130</t>
  </si>
  <si>
    <t>211</t>
  </si>
  <si>
    <t>130</t>
  </si>
  <si>
    <t>Начисления на выплаты по оплате труда</t>
  </si>
  <si>
    <t>213</t>
  </si>
  <si>
    <t>04</t>
  </si>
  <si>
    <t>5240200140</t>
  </si>
  <si>
    <t>Прочие выплаты</t>
  </si>
  <si>
    <t>212</t>
  </si>
  <si>
    <t>5240200150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</si>
  <si>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</si>
  <si>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</si>
  <si>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</si>
  <si>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</si>
  <si>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</si>
  <si>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</si>
  <si>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</si>
  <si>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</si>
  <si>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</si>
  <si>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</si>
  <si>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</si>
  <si>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</si>
  <si>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</si>
  <si>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290</t>
  </si>
  <si>
    <t>5240271340</t>
  </si>
  <si>
    <t>141</t>
  </si>
  <si>
    <t>11</t>
  </si>
  <si>
    <t>9100007000</t>
  </si>
  <si>
    <t>870</t>
  </si>
  <si>
    <t>13</t>
  </si>
  <si>
    <t>5210209040</t>
  </si>
  <si>
    <t>5220209030</t>
  </si>
  <si>
    <t>5220209080</t>
  </si>
  <si>
    <t>Перечисления другим бюджетам бюджетной системы Российской Федерации</t>
  </si>
  <si>
    <t>5240208220</t>
  </si>
  <si>
    <t>540</t>
  </si>
  <si>
    <t>251</t>
  </si>
  <si>
    <t>5240208230</t>
  </si>
  <si>
    <t>5240208240</t>
  </si>
  <si>
    <t>5240209050</t>
  </si>
  <si>
    <t>5240209060</t>
  </si>
  <si>
    <t>03</t>
  </si>
  <si>
    <t>5240251180</t>
  </si>
  <si>
    <t>142</t>
  </si>
  <si>
    <t>09</t>
  </si>
  <si>
    <t>2043402180</t>
  </si>
  <si>
    <t>2010503150</t>
  </si>
  <si>
    <t>2010503160</t>
  </si>
  <si>
    <t>139</t>
  </si>
  <si>
    <t>2010570140</t>
  </si>
  <si>
    <t>12</t>
  </si>
  <si>
    <t>5232703400</t>
  </si>
  <si>
    <t>05</t>
  </si>
  <si>
    <t>2023103520</t>
  </si>
  <si>
    <t>2031400630</t>
  </si>
  <si>
    <t>2023203540</t>
  </si>
  <si>
    <t>2031400670</t>
  </si>
  <si>
    <t>2023306010</t>
  </si>
  <si>
    <t>2023306020</t>
  </si>
  <si>
    <t>2023306030</t>
  </si>
  <si>
    <t>2023306040</t>
  </si>
  <si>
    <t>2023306050</t>
  </si>
  <si>
    <t>2023306060</t>
  </si>
  <si>
    <t>Транспортные услуги</t>
  </si>
  <si>
    <t>07</t>
  </si>
  <si>
    <t>3631600350</t>
  </si>
  <si>
    <t>222</t>
  </si>
  <si>
    <t>08</t>
  </si>
  <si>
    <t>3610704400</t>
  </si>
  <si>
    <t>3610704420</t>
  </si>
  <si>
    <t>3610705970</t>
  </si>
  <si>
    <t>3611704430</t>
  </si>
  <si>
    <t>132</t>
  </si>
  <si>
    <t>10</t>
  </si>
  <si>
    <t>Пенсии, пособия, выплачиваемые организациями сектора государственного управления</t>
  </si>
  <si>
    <t>5240200100</t>
  </si>
  <si>
    <t>263</t>
  </si>
  <si>
    <t>3621800210</t>
  </si>
  <si>
    <t xml:space="preserve">Наименование показателя </t>
  </si>
  <si>
    <t>121</t>
  </si>
  <si>
    <t>122</t>
  </si>
  <si>
    <t>129</t>
  </si>
  <si>
    <t>244</t>
  </si>
  <si>
    <t>853</t>
  </si>
  <si>
    <t>414</t>
  </si>
  <si>
    <t>111</t>
  </si>
  <si>
    <t>119</t>
  </si>
  <si>
    <t>321</t>
  </si>
  <si>
    <t>Иные выплаты персоналу государственных муниципальных органов</t>
  </si>
  <si>
    <t>852</t>
  </si>
  <si>
    <t xml:space="preserve">Неисполненные назначения </t>
  </si>
  <si>
    <t xml:space="preserve">Утвержденные бюджетные назнгачения </t>
  </si>
  <si>
    <t xml:space="preserve">Исполнение </t>
  </si>
  <si>
    <t xml:space="preserve">Просроченной задолженности по заработной плате не имеется. </t>
  </si>
  <si>
    <t>2323203540</t>
  </si>
  <si>
    <t>242</t>
  </si>
  <si>
    <t xml:space="preserve">Транспортные расходы </t>
  </si>
  <si>
    <t>на 01.05. 2016 г.</t>
  </si>
  <si>
    <t>Субсидии бюджетам сельских поселений на офинансирование капитальных вложенийв объекты муниципальной собственности</t>
  </si>
  <si>
    <t>003 20202077100000151</t>
  </si>
  <si>
    <t>Прочие субсидии бюджетам сельских поселений</t>
  </si>
  <si>
    <t>003 20202999100000151</t>
  </si>
  <si>
    <r>
      <t xml:space="preserve">2. </t>
    </r>
    <r>
      <rPr>
        <sz val="10"/>
        <rFont val="MS Sans Serif"/>
        <family val="2"/>
      </rPr>
      <t xml:space="preserve">Расходы бюджета  01.05.2016г </t>
    </r>
  </si>
  <si>
    <t>9190172020</t>
  </si>
  <si>
    <t>140</t>
  </si>
  <si>
    <t>2023270660</t>
  </si>
  <si>
    <t>2023374390</t>
  </si>
  <si>
    <t>2023270200</t>
  </si>
  <si>
    <t>2010570880</t>
  </si>
  <si>
    <t>003 11705050100000130</t>
  </si>
  <si>
    <t xml:space="preserve">Прочие неналоговые доходы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</si>
</sst>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b/>
      <sz val="8.5"/>
      <name val="MS Sans Serif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 wrapText="1"/>
    </xf>
    <xf numFmtId="4" fontId="9" fillId="0" borderId="22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9" fontId="9" fillId="0" borderId="38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177" fontId="4" fillId="0" borderId="29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9" fontId="29" fillId="0" borderId="2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workbookViewId="0" topLeftCell="A10">
      <selection activeCell="G25" sqref="G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14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27</v>
      </c>
    </row>
    <row r="2" spans="1:6" ht="15.75" thickBot="1">
      <c r="A2" s="101" t="s">
        <v>24</v>
      </c>
      <c r="B2" s="101"/>
      <c r="C2" s="101"/>
      <c r="D2" s="101"/>
      <c r="E2" s="28"/>
      <c r="F2" s="10" t="s">
        <v>3</v>
      </c>
    </row>
    <row r="3" spans="1:8" ht="12.75">
      <c r="A3" s="2"/>
      <c r="B3" s="2"/>
      <c r="C3" s="2"/>
      <c r="D3" s="1"/>
      <c r="E3" s="29" t="s">
        <v>9</v>
      </c>
      <c r="F3" s="7" t="s">
        <v>16</v>
      </c>
      <c r="H3" s="1" t="s">
        <v>38</v>
      </c>
    </row>
    <row r="4" spans="1:8" ht="12.75">
      <c r="A4" s="102" t="s">
        <v>257</v>
      </c>
      <c r="B4" s="102"/>
      <c r="C4" s="102"/>
      <c r="D4" s="102"/>
      <c r="E4" s="31" t="s">
        <v>8</v>
      </c>
      <c r="F4" s="22">
        <v>42491</v>
      </c>
      <c r="H4" s="1" t="s">
        <v>28</v>
      </c>
    </row>
    <row r="5" spans="1:8" ht="12.75">
      <c r="A5" s="2"/>
      <c r="B5" s="2"/>
      <c r="C5" s="2"/>
      <c r="D5" s="1"/>
      <c r="E5" s="31" t="s">
        <v>6</v>
      </c>
      <c r="F5" s="26" t="s">
        <v>33</v>
      </c>
      <c r="H5" s="1" t="s">
        <v>36</v>
      </c>
    </row>
    <row r="6" spans="1:8" ht="22.5" customHeight="1">
      <c r="A6" s="6" t="s">
        <v>20</v>
      </c>
      <c r="B6" s="103" t="s">
        <v>29</v>
      </c>
      <c r="C6" s="104"/>
      <c r="D6" s="104"/>
      <c r="E6" s="31" t="s">
        <v>21</v>
      </c>
      <c r="F6" s="26" t="s">
        <v>34</v>
      </c>
      <c r="H6" s="1" t="s">
        <v>2</v>
      </c>
    </row>
    <row r="7" spans="1:6" ht="12.75">
      <c r="A7" s="6" t="s">
        <v>14</v>
      </c>
      <c r="B7" s="106" t="s">
        <v>30</v>
      </c>
      <c r="C7" s="106"/>
      <c r="D7" s="106"/>
      <c r="E7" s="31" t="s">
        <v>26</v>
      </c>
      <c r="F7" s="32" t="s">
        <v>35</v>
      </c>
    </row>
    <row r="8" spans="1:6" ht="12.75">
      <c r="A8" s="6" t="s">
        <v>31</v>
      </c>
      <c r="B8" s="6"/>
      <c r="C8" s="6"/>
      <c r="D8" s="5"/>
      <c r="E8" s="31"/>
      <c r="F8" s="8" t="s">
        <v>27</v>
      </c>
    </row>
    <row r="9" spans="1:8" ht="13.5" thickBot="1">
      <c r="A9" s="6" t="s">
        <v>32</v>
      </c>
      <c r="B9" s="6"/>
      <c r="C9" s="16"/>
      <c r="D9" s="5"/>
      <c r="E9" s="31" t="s">
        <v>7</v>
      </c>
      <c r="F9" s="9" t="s">
        <v>0</v>
      </c>
      <c r="H9" s="1" t="s">
        <v>37</v>
      </c>
    </row>
    <row r="10" spans="1:6" ht="20.25" customHeight="1" thickBot="1">
      <c r="A10" s="105" t="s">
        <v>19</v>
      </c>
      <c r="B10" s="105"/>
      <c r="C10" s="105"/>
      <c r="D10" s="105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22</v>
      </c>
      <c r="D11" s="95" t="s">
        <v>17</v>
      </c>
      <c r="E11" s="95" t="s">
        <v>12</v>
      </c>
      <c r="F11" s="98" t="s">
        <v>15</v>
      </c>
    </row>
    <row r="12" spans="1:6" ht="3" customHeight="1">
      <c r="A12" s="108"/>
      <c r="B12" s="111"/>
      <c r="C12" s="111"/>
      <c r="D12" s="96"/>
      <c r="E12" s="96"/>
      <c r="F12" s="99"/>
    </row>
    <row r="13" spans="1:6" ht="3" customHeight="1">
      <c r="A13" s="108"/>
      <c r="B13" s="111"/>
      <c r="C13" s="111"/>
      <c r="D13" s="96"/>
      <c r="E13" s="96"/>
      <c r="F13" s="99"/>
    </row>
    <row r="14" spans="1:6" ht="3" customHeight="1">
      <c r="A14" s="108"/>
      <c r="B14" s="111"/>
      <c r="C14" s="111"/>
      <c r="D14" s="96"/>
      <c r="E14" s="96"/>
      <c r="F14" s="99"/>
    </row>
    <row r="15" spans="1:6" ht="3" customHeight="1">
      <c r="A15" s="108"/>
      <c r="B15" s="111"/>
      <c r="C15" s="111"/>
      <c r="D15" s="96"/>
      <c r="E15" s="96"/>
      <c r="F15" s="99"/>
    </row>
    <row r="16" spans="1:6" ht="3" customHeight="1">
      <c r="A16" s="108"/>
      <c r="B16" s="111"/>
      <c r="C16" s="111"/>
      <c r="D16" s="96"/>
      <c r="E16" s="96"/>
      <c r="F16" s="99"/>
    </row>
    <row r="17" spans="1:6" ht="23.25" customHeight="1">
      <c r="A17" s="109"/>
      <c r="B17" s="112"/>
      <c r="C17" s="112"/>
      <c r="D17" s="97"/>
      <c r="E17" s="97"/>
      <c r="F17" s="10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0" t="s">
        <v>2</v>
      </c>
      <c r="F18" s="20" t="s">
        <v>13</v>
      </c>
    </row>
    <row r="19" spans="1:6" ht="12.75">
      <c r="A19" s="36" t="s">
        <v>5</v>
      </c>
      <c r="B19" s="33" t="s">
        <v>10</v>
      </c>
      <c r="C19" s="57" t="s">
        <v>39</v>
      </c>
      <c r="D19" s="35">
        <f>D21+D41</f>
        <v>29536360</v>
      </c>
      <c r="E19" s="34">
        <f>E21+E41</f>
        <v>11535535.84</v>
      </c>
      <c r="F19" s="35">
        <f>D19-E19</f>
        <v>18000824.16</v>
      </c>
    </row>
    <row r="20" spans="1:6" ht="12.75">
      <c r="A20" s="41" t="s">
        <v>40</v>
      </c>
      <c r="B20" s="37"/>
      <c r="C20" s="58"/>
      <c r="D20" s="39"/>
      <c r="E20" s="39"/>
      <c r="F20" s="35">
        <f aca="true" t="shared" si="0" ref="F20:F52">D20-E20</f>
        <v>0</v>
      </c>
    </row>
    <row r="21" spans="1:7" ht="12.75">
      <c r="A21" s="42" t="s">
        <v>41</v>
      </c>
      <c r="B21" s="38" t="s">
        <v>10</v>
      </c>
      <c r="C21" s="59" t="s">
        <v>42</v>
      </c>
      <c r="D21" s="40">
        <v>8477800</v>
      </c>
      <c r="E21" s="40">
        <v>2391876.71</v>
      </c>
      <c r="F21" s="35">
        <f t="shared" si="0"/>
        <v>6085923.29</v>
      </c>
      <c r="G21" s="93"/>
    </row>
    <row r="22" spans="1:7" ht="67.5">
      <c r="A22" s="71" t="s">
        <v>43</v>
      </c>
      <c r="B22" s="38" t="s">
        <v>10</v>
      </c>
      <c r="C22" s="59" t="s">
        <v>44</v>
      </c>
      <c r="D22" s="40">
        <v>2902700</v>
      </c>
      <c r="E22" s="40">
        <v>821098.5</v>
      </c>
      <c r="F22" s="35">
        <f t="shared" si="0"/>
        <v>2081601.5</v>
      </c>
      <c r="G22" s="93"/>
    </row>
    <row r="23" spans="1:6" ht="33.75">
      <c r="A23" s="42" t="s">
        <v>46</v>
      </c>
      <c r="B23" s="38" t="s">
        <v>10</v>
      </c>
      <c r="C23" s="59" t="s">
        <v>47</v>
      </c>
      <c r="D23" s="40">
        <v>1162800</v>
      </c>
      <c r="E23" s="40">
        <v>315791.32</v>
      </c>
      <c r="F23" s="35">
        <f t="shared" si="0"/>
        <v>847008.6799999999</v>
      </c>
    </row>
    <row r="24" spans="1:6" ht="67.5">
      <c r="A24" s="42" t="s">
        <v>48</v>
      </c>
      <c r="B24" s="38" t="s">
        <v>10</v>
      </c>
      <c r="C24" s="59" t="s">
        <v>49</v>
      </c>
      <c r="D24" s="40">
        <v>406980</v>
      </c>
      <c r="E24" s="40">
        <v>108772.36</v>
      </c>
      <c r="F24" s="35">
        <f t="shared" si="0"/>
        <v>298207.64</v>
      </c>
    </row>
    <row r="25" spans="1:6" ht="78.75">
      <c r="A25" s="71" t="s">
        <v>50</v>
      </c>
      <c r="B25" s="38" t="s">
        <v>10</v>
      </c>
      <c r="C25" s="59" t="s">
        <v>51</v>
      </c>
      <c r="D25" s="40">
        <v>11628</v>
      </c>
      <c r="E25" s="40">
        <v>1865.11</v>
      </c>
      <c r="F25" s="35">
        <f t="shared" si="0"/>
        <v>9762.89</v>
      </c>
    </row>
    <row r="26" spans="1:6" ht="67.5">
      <c r="A26" s="42" t="s">
        <v>52</v>
      </c>
      <c r="B26" s="38" t="s">
        <v>10</v>
      </c>
      <c r="C26" s="59" t="s">
        <v>53</v>
      </c>
      <c r="D26" s="40">
        <v>744192</v>
      </c>
      <c r="E26" s="40">
        <v>224483</v>
      </c>
      <c r="F26" s="35">
        <f t="shared" si="0"/>
        <v>519709</v>
      </c>
    </row>
    <row r="27" spans="1:6" ht="67.5">
      <c r="A27" s="42" t="s">
        <v>54</v>
      </c>
      <c r="B27" s="38" t="s">
        <v>10</v>
      </c>
      <c r="C27" s="59" t="s">
        <v>55</v>
      </c>
      <c r="D27" s="40" t="s">
        <v>45</v>
      </c>
      <c r="E27" s="40">
        <v>-19329.75</v>
      </c>
      <c r="F27" s="35" t="e">
        <f t="shared" si="0"/>
        <v>#VALUE!</v>
      </c>
    </row>
    <row r="28" spans="1:6" ht="12.75">
      <c r="A28" s="42" t="s">
        <v>56</v>
      </c>
      <c r="B28" s="38" t="s">
        <v>10</v>
      </c>
      <c r="C28" s="59" t="s">
        <v>57</v>
      </c>
      <c r="D28" s="40">
        <v>3802300</v>
      </c>
      <c r="E28" s="40">
        <v>1154494.64</v>
      </c>
      <c r="F28" s="35">
        <f t="shared" si="0"/>
        <v>2647805.3600000003</v>
      </c>
    </row>
    <row r="29" spans="1:6" ht="33.75">
      <c r="A29" s="42" t="s">
        <v>58</v>
      </c>
      <c r="B29" s="38" t="s">
        <v>10</v>
      </c>
      <c r="C29" s="59" t="s">
        <v>59</v>
      </c>
      <c r="D29" s="40">
        <v>217000</v>
      </c>
      <c r="E29" s="40">
        <v>9504.16</v>
      </c>
      <c r="F29" s="35">
        <f t="shared" si="0"/>
        <v>207495.84</v>
      </c>
    </row>
    <row r="30" spans="1:6" ht="12.75">
      <c r="A30" s="42" t="s">
        <v>60</v>
      </c>
      <c r="B30" s="38" t="s">
        <v>10</v>
      </c>
      <c r="C30" s="59" t="s">
        <v>61</v>
      </c>
      <c r="D30" s="40">
        <v>3585300</v>
      </c>
      <c r="E30" s="40">
        <v>1144990.48</v>
      </c>
      <c r="F30" s="35">
        <f t="shared" si="0"/>
        <v>2440309.52</v>
      </c>
    </row>
    <row r="31" spans="1:6" ht="33.75">
      <c r="A31" s="42" t="s">
        <v>62</v>
      </c>
      <c r="B31" s="38" t="s">
        <v>10</v>
      </c>
      <c r="C31" s="59" t="s">
        <v>63</v>
      </c>
      <c r="D31" s="40">
        <v>676400</v>
      </c>
      <c r="E31" s="40">
        <v>952024.82</v>
      </c>
      <c r="F31" s="35">
        <f t="shared" si="0"/>
        <v>-275624.81999999995</v>
      </c>
    </row>
    <row r="32" spans="1:6" ht="33.75">
      <c r="A32" s="42" t="s">
        <v>64</v>
      </c>
      <c r="B32" s="38" t="s">
        <v>10</v>
      </c>
      <c r="C32" s="59" t="s">
        <v>65</v>
      </c>
      <c r="D32" s="40">
        <v>2908900</v>
      </c>
      <c r="E32" s="40">
        <v>192965.66</v>
      </c>
      <c r="F32" s="35">
        <f t="shared" si="0"/>
        <v>2715934.34</v>
      </c>
    </row>
    <row r="33" spans="1:6" ht="12.75">
      <c r="A33" s="42" t="s">
        <v>66</v>
      </c>
      <c r="B33" s="38" t="s">
        <v>10</v>
      </c>
      <c r="C33" s="59" t="s">
        <v>67</v>
      </c>
      <c r="D33" s="40">
        <v>30000</v>
      </c>
      <c r="E33" s="40">
        <v>9005</v>
      </c>
      <c r="F33" s="35">
        <f t="shared" si="0"/>
        <v>20995</v>
      </c>
    </row>
    <row r="34" spans="1:6" ht="67.5">
      <c r="A34" s="42" t="s">
        <v>68</v>
      </c>
      <c r="B34" s="38" t="s">
        <v>10</v>
      </c>
      <c r="C34" s="59" t="s">
        <v>69</v>
      </c>
      <c r="D34" s="40">
        <v>30000</v>
      </c>
      <c r="E34" s="40">
        <v>9005</v>
      </c>
      <c r="F34" s="35">
        <f t="shared" si="0"/>
        <v>20995</v>
      </c>
    </row>
    <row r="35" spans="1:6" ht="33.75">
      <c r="A35" s="42" t="s">
        <v>70</v>
      </c>
      <c r="B35" s="38" t="s">
        <v>10</v>
      </c>
      <c r="C35" s="59" t="s">
        <v>71</v>
      </c>
      <c r="D35" s="40">
        <v>421000</v>
      </c>
      <c r="E35" s="40">
        <v>30487.25</v>
      </c>
      <c r="F35" s="35">
        <f t="shared" si="0"/>
        <v>390512.75</v>
      </c>
    </row>
    <row r="36" spans="1:6" ht="56.25">
      <c r="A36" s="42" t="s">
        <v>72</v>
      </c>
      <c r="B36" s="38" t="s">
        <v>10</v>
      </c>
      <c r="C36" s="59" t="s">
        <v>73</v>
      </c>
      <c r="D36" s="40">
        <v>223000</v>
      </c>
      <c r="E36" s="40">
        <v>30487.25</v>
      </c>
      <c r="F36" s="35">
        <f t="shared" si="0"/>
        <v>192512.75</v>
      </c>
    </row>
    <row r="37" spans="1:6" ht="67.5">
      <c r="A37" s="42" t="s">
        <v>74</v>
      </c>
      <c r="B37" s="38" t="s">
        <v>10</v>
      </c>
      <c r="C37" s="59" t="s">
        <v>75</v>
      </c>
      <c r="D37" s="40">
        <v>198000</v>
      </c>
      <c r="E37" s="40" t="s">
        <v>45</v>
      </c>
      <c r="F37" s="35">
        <v>0</v>
      </c>
    </row>
    <row r="38" spans="1:6" ht="22.5">
      <c r="A38" s="42" t="s">
        <v>76</v>
      </c>
      <c r="B38" s="38" t="s">
        <v>10</v>
      </c>
      <c r="C38" s="59" t="s">
        <v>77</v>
      </c>
      <c r="D38" s="40">
        <v>159000</v>
      </c>
      <c r="E38" s="40">
        <v>50000</v>
      </c>
      <c r="F38" s="35">
        <f t="shared" si="0"/>
        <v>109000</v>
      </c>
    </row>
    <row r="39" spans="1:6" ht="22.5">
      <c r="A39" s="42" t="s">
        <v>78</v>
      </c>
      <c r="B39" s="38" t="s">
        <v>10</v>
      </c>
      <c r="C39" s="59" t="s">
        <v>79</v>
      </c>
      <c r="D39" s="40">
        <v>159000</v>
      </c>
      <c r="E39" s="40">
        <v>50000</v>
      </c>
      <c r="F39" s="35">
        <f t="shared" si="0"/>
        <v>109000</v>
      </c>
    </row>
    <row r="40" spans="1:6" ht="12.75">
      <c r="A40" s="42" t="s">
        <v>270</v>
      </c>
      <c r="B40" s="38" t="s">
        <v>10</v>
      </c>
      <c r="C40" s="59" t="s">
        <v>269</v>
      </c>
      <c r="D40" s="40"/>
      <c r="E40" s="40">
        <v>11000</v>
      </c>
      <c r="F40" s="35"/>
    </row>
    <row r="41" spans="1:6" ht="12.75">
      <c r="A41" s="60" t="s">
        <v>80</v>
      </c>
      <c r="B41" s="69" t="s">
        <v>10</v>
      </c>
      <c r="C41" s="61" t="s">
        <v>81</v>
      </c>
      <c r="D41" s="62">
        <f>D43+D44+D45+D46+D47+D50</f>
        <v>21058560</v>
      </c>
      <c r="E41" s="62">
        <f>E42</f>
        <v>9143659.13</v>
      </c>
      <c r="F41" s="35">
        <f t="shared" si="0"/>
        <v>11914900.87</v>
      </c>
    </row>
    <row r="42" spans="1:7" ht="33.75">
      <c r="A42" s="42" t="s">
        <v>82</v>
      </c>
      <c r="B42" s="38" t="s">
        <v>10</v>
      </c>
      <c r="C42" s="59" t="s">
        <v>83</v>
      </c>
      <c r="D42" s="40">
        <v>19526550</v>
      </c>
      <c r="E42" s="40">
        <f>E43+E45+E46+E47+E50</f>
        <v>9143659.13</v>
      </c>
      <c r="F42" s="35">
        <f t="shared" si="0"/>
        <v>10382890.87</v>
      </c>
      <c r="G42" s="93"/>
    </row>
    <row r="43" spans="1:6" ht="22.5">
      <c r="A43" s="42" t="s">
        <v>84</v>
      </c>
      <c r="B43" s="38" t="s">
        <v>10</v>
      </c>
      <c r="C43" s="59" t="s">
        <v>85</v>
      </c>
      <c r="D43" s="40">
        <v>12025700</v>
      </c>
      <c r="E43" s="40">
        <v>6614135</v>
      </c>
      <c r="F43" s="35">
        <f t="shared" si="0"/>
        <v>5411565</v>
      </c>
    </row>
    <row r="44" spans="1:6" ht="33.75">
      <c r="A44" s="42" t="s">
        <v>258</v>
      </c>
      <c r="B44" s="38" t="s">
        <v>10</v>
      </c>
      <c r="C44" s="59" t="s">
        <v>259</v>
      </c>
      <c r="D44" s="40">
        <v>2600000</v>
      </c>
      <c r="E44" s="40"/>
      <c r="F44" s="35"/>
    </row>
    <row r="45" spans="1:6" ht="78.75">
      <c r="A45" s="71" t="s">
        <v>86</v>
      </c>
      <c r="B45" s="38" t="s">
        <v>10</v>
      </c>
      <c r="C45" s="59" t="s">
        <v>87</v>
      </c>
      <c r="D45" s="40">
        <v>601900</v>
      </c>
      <c r="E45" s="40">
        <v>601900</v>
      </c>
      <c r="F45" s="35">
        <f t="shared" si="0"/>
        <v>0</v>
      </c>
    </row>
    <row r="46" spans="1:6" ht="12.75">
      <c r="A46" s="71" t="s">
        <v>260</v>
      </c>
      <c r="B46" s="38" t="s">
        <v>10</v>
      </c>
      <c r="C46" s="59" t="s">
        <v>261</v>
      </c>
      <c r="D46" s="40">
        <v>2673610</v>
      </c>
      <c r="E46" s="40">
        <v>1141600</v>
      </c>
      <c r="F46" s="35">
        <f t="shared" si="0"/>
        <v>1532010</v>
      </c>
    </row>
    <row r="47" spans="1:6" ht="22.5">
      <c r="A47" s="42" t="s">
        <v>88</v>
      </c>
      <c r="B47" s="38" t="s">
        <v>10</v>
      </c>
      <c r="C47" s="59" t="s">
        <v>89</v>
      </c>
      <c r="D47" s="40">
        <v>706209</v>
      </c>
      <c r="E47" s="40">
        <f>E48+E49</f>
        <v>367149.5</v>
      </c>
      <c r="F47" s="35">
        <f t="shared" si="0"/>
        <v>339059.5</v>
      </c>
    </row>
    <row r="48" spans="1:6" ht="33.75">
      <c r="A48" s="42" t="s">
        <v>90</v>
      </c>
      <c r="B48" s="38" t="s">
        <v>10</v>
      </c>
      <c r="C48" s="59" t="s">
        <v>91</v>
      </c>
      <c r="D48" s="40">
        <v>195080</v>
      </c>
      <c r="E48" s="40">
        <v>111585</v>
      </c>
      <c r="F48" s="35">
        <f t="shared" si="0"/>
        <v>83495</v>
      </c>
    </row>
    <row r="49" spans="1:6" ht="33.75">
      <c r="A49" s="42" t="s">
        <v>92</v>
      </c>
      <c r="B49" s="38" t="s">
        <v>10</v>
      </c>
      <c r="C49" s="59" t="s">
        <v>93</v>
      </c>
      <c r="D49" s="40">
        <v>511129</v>
      </c>
      <c r="E49" s="40">
        <v>255564.5</v>
      </c>
      <c r="F49" s="35">
        <f t="shared" si="0"/>
        <v>255564.5</v>
      </c>
    </row>
    <row r="50" spans="1:6" ht="12.75">
      <c r="A50" s="42" t="s">
        <v>94</v>
      </c>
      <c r="B50" s="38" t="s">
        <v>10</v>
      </c>
      <c r="C50" s="59" t="s">
        <v>95</v>
      </c>
      <c r="D50" s="40">
        <v>2451141</v>
      </c>
      <c r="E50" s="40">
        <f>E51+E52</f>
        <v>418874.63</v>
      </c>
      <c r="F50" s="35">
        <f t="shared" si="0"/>
        <v>2032266.37</v>
      </c>
    </row>
    <row r="51" spans="1:6" ht="56.25">
      <c r="A51" s="42" t="s">
        <v>96</v>
      </c>
      <c r="B51" s="38" t="s">
        <v>10</v>
      </c>
      <c r="C51" s="59" t="s">
        <v>97</v>
      </c>
      <c r="D51" s="40">
        <v>137300</v>
      </c>
      <c r="E51" s="40">
        <v>102975</v>
      </c>
      <c r="F51" s="35">
        <f t="shared" si="0"/>
        <v>34325</v>
      </c>
    </row>
    <row r="52" spans="1:6" ht="23.25" thickBot="1">
      <c r="A52" s="42" t="s">
        <v>98</v>
      </c>
      <c r="B52" s="38" t="s">
        <v>10</v>
      </c>
      <c r="C52" s="59" t="s">
        <v>99</v>
      </c>
      <c r="D52" s="40">
        <v>2313841</v>
      </c>
      <c r="E52" s="40">
        <v>315899.63</v>
      </c>
      <c r="F52" s="35">
        <f t="shared" si="0"/>
        <v>1997941.37</v>
      </c>
    </row>
    <row r="53" spans="1:6" ht="12.75" customHeight="1">
      <c r="A53" s="43"/>
      <c r="B53" s="44"/>
      <c r="C53" s="44"/>
      <c r="D53" s="24"/>
      <c r="E53" s="24"/>
      <c r="F53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15"/>
  <sheetViews>
    <sheetView showGridLines="0" workbookViewId="0" topLeftCell="A87">
      <selection activeCell="I117" sqref="I1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3.875" style="0" customWidth="1"/>
    <col min="4" max="4" width="13.875" style="0" customWidth="1"/>
    <col min="5" max="5" width="8.375" style="0" customWidth="1"/>
    <col min="6" max="6" width="11.75390625" style="0" customWidth="1"/>
    <col min="8" max="8" width="12.75390625" style="0" customWidth="1"/>
    <col min="9" max="9" width="13.125" style="0" customWidth="1"/>
    <col min="10" max="10" width="15.00390625" style="0" customWidth="1"/>
    <col min="11" max="11" width="11.75390625" style="12" bestFit="1" customWidth="1"/>
  </cols>
  <sheetData>
    <row r="1" spans="2:6" ht="12.75" customHeight="1">
      <c r="B1" s="113" t="s">
        <v>262</v>
      </c>
      <c r="C1" s="114"/>
      <c r="D1" s="114"/>
      <c r="E1" s="114"/>
      <c r="F1" s="114"/>
    </row>
    <row r="2" spans="2:6" ht="15" customHeight="1">
      <c r="B2" s="113"/>
      <c r="C2" s="114"/>
      <c r="D2" s="114"/>
      <c r="E2" s="114"/>
      <c r="F2" s="114"/>
    </row>
    <row r="3" spans="2:9" ht="13.5" customHeight="1">
      <c r="B3" s="72" t="s">
        <v>150</v>
      </c>
      <c r="C3" s="72"/>
      <c r="D3" s="72"/>
      <c r="E3" s="72"/>
      <c r="F3" s="72"/>
      <c r="G3" s="72"/>
      <c r="H3" s="72"/>
      <c r="I3" s="73"/>
    </row>
    <row r="4" spans="1:10" ht="43.5" customHeight="1">
      <c r="A4" s="74" t="s">
        <v>238</v>
      </c>
      <c r="B4" s="88" t="s">
        <v>151</v>
      </c>
      <c r="C4" s="88" t="s">
        <v>152</v>
      </c>
      <c r="D4" s="88" t="s">
        <v>153</v>
      </c>
      <c r="E4" s="88" t="s">
        <v>154</v>
      </c>
      <c r="F4" s="88" t="s">
        <v>155</v>
      </c>
      <c r="G4" s="88" t="s">
        <v>156</v>
      </c>
      <c r="H4" s="88" t="s">
        <v>251</v>
      </c>
      <c r="I4" s="88" t="s">
        <v>252</v>
      </c>
      <c r="J4" s="91" t="s">
        <v>250</v>
      </c>
    </row>
    <row r="5" spans="1:10" ht="14.25" customHeight="1">
      <c r="A5" s="75" t="s">
        <v>100</v>
      </c>
      <c r="B5" s="76"/>
      <c r="C5" s="76"/>
      <c r="D5" s="74"/>
      <c r="E5" s="74"/>
      <c r="F5" s="74"/>
      <c r="G5" s="74"/>
      <c r="H5" s="77">
        <f>H6+H9+H28+H30+H40+H43+H45+H53+H59+H66+H81+H84+H109+H111+H55</f>
        <v>35215360</v>
      </c>
      <c r="I5" s="77">
        <f>I6+I9+I30+I45+I59+I66+I84+I109+I111+I40+I55+I53</f>
        <v>6695916.68</v>
      </c>
      <c r="J5" s="90">
        <f>H5-I5</f>
        <v>28519443.32</v>
      </c>
    </row>
    <row r="6" spans="1:10" ht="51" customHeight="1">
      <c r="A6" s="75" t="s">
        <v>102</v>
      </c>
      <c r="B6" s="85" t="s">
        <v>157</v>
      </c>
      <c r="C6" s="85" t="s">
        <v>158</v>
      </c>
      <c r="D6" s="74"/>
      <c r="E6" s="74"/>
      <c r="F6" s="74"/>
      <c r="G6" s="74"/>
      <c r="H6" s="77">
        <v>1128000</v>
      </c>
      <c r="I6" s="77">
        <f>I7+I8</f>
        <v>286161.17</v>
      </c>
      <c r="J6" s="90">
        <f aca="true" t="shared" si="0" ref="J6:J74">H6-I6</f>
        <v>841838.8300000001</v>
      </c>
    </row>
    <row r="7" spans="1:10" ht="15.75" customHeight="1">
      <c r="A7" s="76" t="s">
        <v>159</v>
      </c>
      <c r="B7" s="76" t="s">
        <v>157</v>
      </c>
      <c r="C7" s="76" t="s">
        <v>158</v>
      </c>
      <c r="D7" s="78" t="s">
        <v>160</v>
      </c>
      <c r="E7" s="78" t="s">
        <v>239</v>
      </c>
      <c r="F7" s="78" t="s">
        <v>161</v>
      </c>
      <c r="G7" s="78" t="s">
        <v>162</v>
      </c>
      <c r="H7" s="79">
        <v>878000</v>
      </c>
      <c r="I7" s="79">
        <v>245175</v>
      </c>
      <c r="J7" s="89">
        <f t="shared" si="0"/>
        <v>632825</v>
      </c>
    </row>
    <row r="8" spans="1:10" ht="21.75" customHeight="1">
      <c r="A8" s="76" t="s">
        <v>163</v>
      </c>
      <c r="B8" s="76" t="s">
        <v>157</v>
      </c>
      <c r="C8" s="76" t="s">
        <v>158</v>
      </c>
      <c r="D8" s="78" t="s">
        <v>160</v>
      </c>
      <c r="E8" s="78" t="s">
        <v>241</v>
      </c>
      <c r="F8" s="78" t="s">
        <v>164</v>
      </c>
      <c r="G8" s="78" t="s">
        <v>162</v>
      </c>
      <c r="H8" s="79">
        <v>250000</v>
      </c>
      <c r="I8" s="79">
        <v>40986.17</v>
      </c>
      <c r="J8" s="89">
        <f t="shared" si="0"/>
        <v>209013.83000000002</v>
      </c>
    </row>
    <row r="9" spans="1:10" ht="57" customHeight="1">
      <c r="A9" s="75" t="s">
        <v>103</v>
      </c>
      <c r="B9" s="85" t="s">
        <v>157</v>
      </c>
      <c r="C9" s="85" t="s">
        <v>165</v>
      </c>
      <c r="D9" s="78"/>
      <c r="E9" s="78"/>
      <c r="F9" s="78"/>
      <c r="G9" s="78"/>
      <c r="H9" s="77">
        <v>4353109</v>
      </c>
      <c r="I9" s="77">
        <f>I12+I13+I14+I15+I16+I17+I18+I19+I20+I21+I22+I23+I24+I25+I26+I27</f>
        <v>1631454.62</v>
      </c>
      <c r="J9" s="90">
        <f t="shared" si="0"/>
        <v>2721654.38</v>
      </c>
    </row>
    <row r="10" spans="1:10" ht="3.75" customHeight="1" hidden="1">
      <c r="A10" s="76" t="s">
        <v>159</v>
      </c>
      <c r="B10" s="76" t="s">
        <v>157</v>
      </c>
      <c r="C10" s="76" t="s">
        <v>165</v>
      </c>
      <c r="D10" s="78" t="s">
        <v>166</v>
      </c>
      <c r="E10" s="78" t="s">
        <v>239</v>
      </c>
      <c r="F10" s="78" t="s">
        <v>161</v>
      </c>
      <c r="G10" s="78" t="s">
        <v>162</v>
      </c>
      <c r="H10" s="79">
        <v>1323930</v>
      </c>
      <c r="I10" s="79">
        <v>234642.46</v>
      </c>
      <c r="J10" s="89">
        <f t="shared" si="0"/>
        <v>1089287.54</v>
      </c>
    </row>
    <row r="11" spans="1:10" ht="12.75" customHeight="1" hidden="1">
      <c r="A11" s="76" t="s">
        <v>167</v>
      </c>
      <c r="B11" s="76" t="s">
        <v>157</v>
      </c>
      <c r="C11" s="76" t="s">
        <v>165</v>
      </c>
      <c r="D11" s="78" t="s">
        <v>166</v>
      </c>
      <c r="E11" s="78" t="s">
        <v>240</v>
      </c>
      <c r="F11" s="78" t="s">
        <v>168</v>
      </c>
      <c r="G11" s="78" t="s">
        <v>162</v>
      </c>
      <c r="H11" s="79">
        <v>24480</v>
      </c>
      <c r="I11" s="79">
        <v>0</v>
      </c>
      <c r="J11" s="89">
        <f t="shared" si="0"/>
        <v>24480</v>
      </c>
    </row>
    <row r="12" spans="1:10" ht="13.5" customHeight="1">
      <c r="A12" s="76" t="s">
        <v>159</v>
      </c>
      <c r="B12" s="76" t="s">
        <v>157</v>
      </c>
      <c r="C12" s="76" t="s">
        <v>165</v>
      </c>
      <c r="D12" s="78" t="s">
        <v>166</v>
      </c>
      <c r="E12" s="78" t="s">
        <v>239</v>
      </c>
      <c r="F12" s="78" t="s">
        <v>161</v>
      </c>
      <c r="G12" s="78" t="s">
        <v>162</v>
      </c>
      <c r="H12" s="79">
        <v>1323930</v>
      </c>
      <c r="I12" s="79">
        <v>651168.46</v>
      </c>
      <c r="J12" s="89">
        <f t="shared" si="0"/>
        <v>672761.54</v>
      </c>
    </row>
    <row r="13" spans="1:10" ht="25.5">
      <c r="A13" s="76" t="s">
        <v>248</v>
      </c>
      <c r="B13" s="76" t="s">
        <v>157</v>
      </c>
      <c r="C13" s="76" t="s">
        <v>165</v>
      </c>
      <c r="D13" s="78" t="s">
        <v>166</v>
      </c>
      <c r="E13" s="78" t="s">
        <v>240</v>
      </c>
      <c r="F13" s="78" t="s">
        <v>168</v>
      </c>
      <c r="G13" s="78" t="s">
        <v>162</v>
      </c>
      <c r="H13" s="79">
        <v>24480</v>
      </c>
      <c r="I13" s="79">
        <v>6360</v>
      </c>
      <c r="J13" s="89">
        <f t="shared" si="0"/>
        <v>18120</v>
      </c>
    </row>
    <row r="14" spans="1:10" ht="12.75">
      <c r="A14" s="76" t="s">
        <v>163</v>
      </c>
      <c r="B14" s="76" t="s">
        <v>157</v>
      </c>
      <c r="C14" s="76" t="s">
        <v>165</v>
      </c>
      <c r="D14" s="78" t="s">
        <v>166</v>
      </c>
      <c r="E14" s="78" t="s">
        <v>241</v>
      </c>
      <c r="F14" s="78" t="s">
        <v>164</v>
      </c>
      <c r="G14" s="78" t="s">
        <v>162</v>
      </c>
      <c r="H14" s="79">
        <v>372690</v>
      </c>
      <c r="I14" s="79">
        <v>372690</v>
      </c>
      <c r="J14" s="89">
        <f t="shared" si="0"/>
        <v>0</v>
      </c>
    </row>
    <row r="15" spans="1:10" ht="12.75">
      <c r="A15" s="76" t="s">
        <v>159</v>
      </c>
      <c r="B15" s="76" t="s">
        <v>157</v>
      </c>
      <c r="C15" s="76" t="s">
        <v>165</v>
      </c>
      <c r="D15" s="78" t="s">
        <v>169</v>
      </c>
      <c r="E15" s="78" t="s">
        <v>239</v>
      </c>
      <c r="F15" s="78" t="s">
        <v>161</v>
      </c>
      <c r="G15" s="78" t="s">
        <v>162</v>
      </c>
      <c r="H15" s="79">
        <v>607616</v>
      </c>
      <c r="I15" s="79">
        <v>179026</v>
      </c>
      <c r="J15" s="89">
        <f>H15-I15</f>
        <v>428590</v>
      </c>
    </row>
    <row r="16" spans="1:10" ht="12.75">
      <c r="A16" s="76" t="s">
        <v>163</v>
      </c>
      <c r="B16" s="76" t="s">
        <v>157</v>
      </c>
      <c r="C16" s="76" t="s">
        <v>165</v>
      </c>
      <c r="D16" s="78" t="s">
        <v>169</v>
      </c>
      <c r="E16" s="78" t="s">
        <v>241</v>
      </c>
      <c r="F16" s="78" t="s">
        <v>164</v>
      </c>
      <c r="G16" s="78" t="s">
        <v>162</v>
      </c>
      <c r="H16" s="79">
        <v>182284</v>
      </c>
      <c r="I16" s="79">
        <v>79737.51</v>
      </c>
      <c r="J16" s="89">
        <f t="shared" si="0"/>
        <v>102546.49</v>
      </c>
    </row>
    <row r="17" spans="1:10" ht="12.75">
      <c r="A17" s="76" t="s">
        <v>170</v>
      </c>
      <c r="B17" s="76" t="s">
        <v>157</v>
      </c>
      <c r="C17" s="76" t="s">
        <v>165</v>
      </c>
      <c r="D17" s="78" t="s">
        <v>169</v>
      </c>
      <c r="E17" s="78" t="s">
        <v>242</v>
      </c>
      <c r="F17" s="78" t="s">
        <v>171</v>
      </c>
      <c r="G17" s="78" t="s">
        <v>162</v>
      </c>
      <c r="H17" s="79">
        <v>50000</v>
      </c>
      <c r="I17" s="79">
        <v>15156.46</v>
      </c>
      <c r="J17" s="89">
        <f t="shared" si="0"/>
        <v>34843.54</v>
      </c>
    </row>
    <row r="18" spans="1:10" ht="12.75">
      <c r="A18" s="76" t="s">
        <v>172</v>
      </c>
      <c r="B18" s="76" t="s">
        <v>157</v>
      </c>
      <c r="C18" s="76" t="s">
        <v>165</v>
      </c>
      <c r="D18" s="78" t="s">
        <v>169</v>
      </c>
      <c r="E18" s="78" t="s">
        <v>242</v>
      </c>
      <c r="F18" s="78" t="s">
        <v>173</v>
      </c>
      <c r="G18" s="78" t="s">
        <v>162</v>
      </c>
      <c r="H18" s="79">
        <v>128000</v>
      </c>
      <c r="I18" s="79">
        <v>31272.54</v>
      </c>
      <c r="J18" s="89">
        <f t="shared" si="0"/>
        <v>96727.45999999999</v>
      </c>
    </row>
    <row r="19" spans="1:10" ht="12.75">
      <c r="A19" s="76" t="s">
        <v>174</v>
      </c>
      <c r="B19" s="76" t="s">
        <v>157</v>
      </c>
      <c r="C19" s="76" t="s">
        <v>165</v>
      </c>
      <c r="D19" s="78" t="s">
        <v>169</v>
      </c>
      <c r="E19" s="78" t="s">
        <v>242</v>
      </c>
      <c r="F19" s="78" t="s">
        <v>175</v>
      </c>
      <c r="G19" s="78" t="s">
        <v>162</v>
      </c>
      <c r="H19" s="79">
        <v>317762.25</v>
      </c>
      <c r="I19" s="79">
        <v>35566</v>
      </c>
      <c r="J19" s="89">
        <f t="shared" si="0"/>
        <v>282196.25</v>
      </c>
    </row>
    <row r="20" spans="1:10" ht="12.75">
      <c r="A20" s="76" t="s">
        <v>176</v>
      </c>
      <c r="B20" s="76" t="s">
        <v>157</v>
      </c>
      <c r="C20" s="76" t="s">
        <v>165</v>
      </c>
      <c r="D20" s="78" t="s">
        <v>169</v>
      </c>
      <c r="E20" s="78" t="s">
        <v>242</v>
      </c>
      <c r="F20" s="78" t="s">
        <v>177</v>
      </c>
      <c r="G20" s="78" t="s">
        <v>162</v>
      </c>
      <c r="H20" s="79">
        <v>495217.75</v>
      </c>
      <c r="I20" s="79">
        <v>84839.47</v>
      </c>
      <c r="J20" s="89">
        <f t="shared" si="0"/>
        <v>410378.28</v>
      </c>
    </row>
    <row r="21" spans="1:10" ht="12.75">
      <c r="A21" s="76" t="s">
        <v>178</v>
      </c>
      <c r="B21" s="76" t="s">
        <v>157</v>
      </c>
      <c r="C21" s="76" t="s">
        <v>165</v>
      </c>
      <c r="D21" s="78" t="s">
        <v>169</v>
      </c>
      <c r="E21" s="78" t="s">
        <v>242</v>
      </c>
      <c r="F21" s="78" t="s">
        <v>179</v>
      </c>
      <c r="G21" s="78" t="s">
        <v>162</v>
      </c>
      <c r="H21" s="79">
        <v>30000</v>
      </c>
      <c r="I21" s="79">
        <v>2465</v>
      </c>
      <c r="J21" s="89">
        <f t="shared" si="0"/>
        <v>27535</v>
      </c>
    </row>
    <row r="22" spans="1:10" ht="12.75">
      <c r="A22" s="76" t="s">
        <v>180</v>
      </c>
      <c r="B22" s="76" t="s">
        <v>157</v>
      </c>
      <c r="C22" s="76" t="s">
        <v>165</v>
      </c>
      <c r="D22" s="78" t="s">
        <v>169</v>
      </c>
      <c r="E22" s="78" t="s">
        <v>242</v>
      </c>
      <c r="F22" s="78" t="s">
        <v>181</v>
      </c>
      <c r="G22" s="78" t="s">
        <v>162</v>
      </c>
      <c r="H22" s="79">
        <v>290000</v>
      </c>
      <c r="I22" s="79">
        <v>50444.11</v>
      </c>
      <c r="J22" s="89">
        <f t="shared" si="0"/>
        <v>239555.89</v>
      </c>
    </row>
    <row r="23" spans="1:10" ht="12.75">
      <c r="A23" s="76" t="s">
        <v>182</v>
      </c>
      <c r="B23" s="76" t="s">
        <v>157</v>
      </c>
      <c r="C23" s="76" t="s">
        <v>165</v>
      </c>
      <c r="D23" s="78" t="s">
        <v>169</v>
      </c>
      <c r="E23" s="78" t="s">
        <v>249</v>
      </c>
      <c r="F23" s="78" t="s">
        <v>183</v>
      </c>
      <c r="G23" s="78" t="s">
        <v>162</v>
      </c>
      <c r="H23" s="79">
        <v>4320</v>
      </c>
      <c r="I23" s="79">
        <v>2160</v>
      </c>
      <c r="J23" s="89">
        <f t="shared" si="0"/>
        <v>2160</v>
      </c>
    </row>
    <row r="24" spans="1:10" ht="12.75">
      <c r="A24" s="76" t="s">
        <v>182</v>
      </c>
      <c r="B24" s="76" t="s">
        <v>157</v>
      </c>
      <c r="C24" s="76" t="s">
        <v>165</v>
      </c>
      <c r="D24" s="78" t="s">
        <v>169</v>
      </c>
      <c r="E24" s="78" t="s">
        <v>243</v>
      </c>
      <c r="F24" s="78" t="s">
        <v>183</v>
      </c>
      <c r="G24" s="78" t="s">
        <v>162</v>
      </c>
      <c r="H24" s="79">
        <v>15680</v>
      </c>
      <c r="I24" s="79">
        <v>10428.8</v>
      </c>
      <c r="J24" s="89">
        <f t="shared" si="0"/>
        <v>5251.200000000001</v>
      </c>
    </row>
    <row r="25" spans="1:10" ht="12.75">
      <c r="A25" s="76" t="s">
        <v>159</v>
      </c>
      <c r="B25" s="76" t="s">
        <v>157</v>
      </c>
      <c r="C25" s="76" t="s">
        <v>165</v>
      </c>
      <c r="D25" s="78" t="s">
        <v>184</v>
      </c>
      <c r="E25" s="78" t="s">
        <v>239</v>
      </c>
      <c r="F25" s="78" t="s">
        <v>161</v>
      </c>
      <c r="G25" s="78" t="s">
        <v>185</v>
      </c>
      <c r="H25" s="79">
        <v>336799</v>
      </c>
      <c r="I25" s="79">
        <v>94011</v>
      </c>
      <c r="J25" s="89">
        <f t="shared" si="0"/>
        <v>242788</v>
      </c>
    </row>
    <row r="26" spans="1:10" ht="12.75">
      <c r="A26" s="76" t="s">
        <v>163</v>
      </c>
      <c r="B26" s="76" t="s">
        <v>157</v>
      </c>
      <c r="C26" s="76" t="s">
        <v>165</v>
      </c>
      <c r="D26" s="78" t="s">
        <v>184</v>
      </c>
      <c r="E26" s="78" t="s">
        <v>241</v>
      </c>
      <c r="F26" s="78" t="s">
        <v>164</v>
      </c>
      <c r="G26" s="78" t="s">
        <v>185</v>
      </c>
      <c r="H26" s="79">
        <v>144330</v>
      </c>
      <c r="I26" s="79">
        <v>16129.27</v>
      </c>
      <c r="J26" s="89">
        <f t="shared" si="0"/>
        <v>128200.73</v>
      </c>
    </row>
    <row r="27" spans="1:10" ht="12.75">
      <c r="A27" s="76" t="s">
        <v>180</v>
      </c>
      <c r="B27" s="76" t="s">
        <v>157</v>
      </c>
      <c r="C27" s="76" t="s">
        <v>165</v>
      </c>
      <c r="D27" s="78" t="s">
        <v>184</v>
      </c>
      <c r="E27" s="78" t="s">
        <v>242</v>
      </c>
      <c r="F27" s="78" t="s">
        <v>181</v>
      </c>
      <c r="G27" s="78" t="s">
        <v>185</v>
      </c>
      <c r="H27" s="79">
        <v>30000</v>
      </c>
      <c r="I27" s="79">
        <v>0</v>
      </c>
      <c r="J27" s="89">
        <f t="shared" si="0"/>
        <v>30000</v>
      </c>
    </row>
    <row r="28" spans="1:10" ht="12.75">
      <c r="A28" s="75" t="s">
        <v>104</v>
      </c>
      <c r="B28" s="76" t="s">
        <v>157</v>
      </c>
      <c r="C28" s="76" t="s">
        <v>186</v>
      </c>
      <c r="D28" s="78"/>
      <c r="E28" s="78"/>
      <c r="F28" s="78"/>
      <c r="G28" s="78"/>
      <c r="H28" s="77">
        <v>10000</v>
      </c>
      <c r="I28" s="79">
        <v>0</v>
      </c>
      <c r="J28" s="90">
        <f t="shared" si="0"/>
        <v>10000</v>
      </c>
    </row>
    <row r="29" spans="1:10" ht="12.75">
      <c r="A29" s="76" t="s">
        <v>182</v>
      </c>
      <c r="B29" s="76" t="s">
        <v>157</v>
      </c>
      <c r="C29" s="76" t="s">
        <v>186</v>
      </c>
      <c r="D29" s="78" t="s">
        <v>187</v>
      </c>
      <c r="E29" s="78" t="s">
        <v>188</v>
      </c>
      <c r="F29" s="78" t="s">
        <v>183</v>
      </c>
      <c r="G29" s="78" t="s">
        <v>162</v>
      </c>
      <c r="H29" s="79">
        <v>10000</v>
      </c>
      <c r="I29" s="79">
        <v>0</v>
      </c>
      <c r="J29" s="89">
        <f t="shared" si="0"/>
        <v>10000</v>
      </c>
    </row>
    <row r="30" spans="1:10" ht="12.75">
      <c r="A30" s="75" t="s">
        <v>105</v>
      </c>
      <c r="B30" s="85" t="s">
        <v>157</v>
      </c>
      <c r="C30" s="85" t="s">
        <v>189</v>
      </c>
      <c r="D30" s="78"/>
      <c r="E30" s="78"/>
      <c r="F30" s="78"/>
      <c r="G30" s="78"/>
      <c r="H30" s="77">
        <v>668371</v>
      </c>
      <c r="I30" s="87">
        <f>I31+I32+I34+I35+I36+I37+I38+I39+I33</f>
        <v>197756.75</v>
      </c>
      <c r="J30" s="90">
        <f t="shared" si="0"/>
        <v>470614.25</v>
      </c>
    </row>
    <row r="31" spans="1:10" ht="12.75">
      <c r="A31" s="76" t="s">
        <v>176</v>
      </c>
      <c r="B31" s="76" t="s">
        <v>157</v>
      </c>
      <c r="C31" s="76" t="s">
        <v>189</v>
      </c>
      <c r="D31" s="78" t="s">
        <v>190</v>
      </c>
      <c r="E31" s="78" t="s">
        <v>242</v>
      </c>
      <c r="F31" s="78" t="s">
        <v>177</v>
      </c>
      <c r="G31" s="78" t="s">
        <v>162</v>
      </c>
      <c r="H31" s="79">
        <v>80000</v>
      </c>
      <c r="I31" s="79">
        <v>33664</v>
      </c>
      <c r="J31" s="89">
        <f t="shared" si="0"/>
        <v>46336</v>
      </c>
    </row>
    <row r="32" spans="1:10" ht="12.75">
      <c r="A32" s="76" t="s">
        <v>176</v>
      </c>
      <c r="B32" s="76" t="s">
        <v>157</v>
      </c>
      <c r="C32" s="76" t="s">
        <v>189</v>
      </c>
      <c r="D32" s="78" t="s">
        <v>191</v>
      </c>
      <c r="E32" s="78" t="s">
        <v>255</v>
      </c>
      <c r="F32" s="78" t="s">
        <v>177</v>
      </c>
      <c r="G32" s="78" t="s">
        <v>162</v>
      </c>
      <c r="H32" s="79">
        <v>50000</v>
      </c>
      <c r="I32" s="79">
        <v>14000</v>
      </c>
      <c r="J32" s="89">
        <f t="shared" si="0"/>
        <v>36000</v>
      </c>
    </row>
    <row r="33" spans="1:10" ht="12.75">
      <c r="A33" s="76" t="s">
        <v>176</v>
      </c>
      <c r="B33" s="76" t="s">
        <v>157</v>
      </c>
      <c r="C33" s="76" t="s">
        <v>189</v>
      </c>
      <c r="D33" s="78" t="s">
        <v>191</v>
      </c>
      <c r="E33" s="78" t="s">
        <v>242</v>
      </c>
      <c r="F33" s="78" t="s">
        <v>177</v>
      </c>
      <c r="G33" s="78" t="s">
        <v>162</v>
      </c>
      <c r="H33" s="79">
        <v>79000</v>
      </c>
      <c r="I33" s="79">
        <v>60000</v>
      </c>
      <c r="J33" s="89">
        <f>H33-I33</f>
        <v>19000</v>
      </c>
    </row>
    <row r="34" spans="1:10" ht="12.75">
      <c r="A34" s="76" t="s">
        <v>176</v>
      </c>
      <c r="B34" s="76" t="s">
        <v>157</v>
      </c>
      <c r="C34" s="76" t="s">
        <v>189</v>
      </c>
      <c r="D34" s="78" t="s">
        <v>192</v>
      </c>
      <c r="E34" s="78" t="s">
        <v>255</v>
      </c>
      <c r="F34" s="78" t="s">
        <v>177</v>
      </c>
      <c r="G34" s="78" t="s">
        <v>162</v>
      </c>
      <c r="H34" s="79">
        <v>39000</v>
      </c>
      <c r="I34" s="79">
        <v>0</v>
      </c>
      <c r="J34" s="89">
        <f t="shared" si="0"/>
        <v>39000</v>
      </c>
    </row>
    <row r="35" spans="1:10" ht="25.5">
      <c r="A35" s="76" t="s">
        <v>193</v>
      </c>
      <c r="B35" s="76" t="s">
        <v>157</v>
      </c>
      <c r="C35" s="76" t="s">
        <v>189</v>
      </c>
      <c r="D35" s="78" t="s">
        <v>194</v>
      </c>
      <c r="E35" s="78" t="s">
        <v>195</v>
      </c>
      <c r="F35" s="78" t="s">
        <v>196</v>
      </c>
      <c r="G35" s="78" t="s">
        <v>162</v>
      </c>
      <c r="H35" s="79">
        <v>77328</v>
      </c>
      <c r="I35" s="79">
        <v>19332</v>
      </c>
      <c r="J35" s="89">
        <f t="shared" si="0"/>
        <v>57996</v>
      </c>
    </row>
    <row r="36" spans="1:10" ht="25.5">
      <c r="A36" s="76" t="s">
        <v>193</v>
      </c>
      <c r="B36" s="76" t="s">
        <v>157</v>
      </c>
      <c r="C36" s="76" t="s">
        <v>189</v>
      </c>
      <c r="D36" s="78" t="s">
        <v>197</v>
      </c>
      <c r="E36" s="78" t="s">
        <v>195</v>
      </c>
      <c r="F36" s="78" t="s">
        <v>196</v>
      </c>
      <c r="G36" s="78" t="s">
        <v>162</v>
      </c>
      <c r="H36" s="79">
        <v>157252</v>
      </c>
      <c r="I36" s="79">
        <v>39313</v>
      </c>
      <c r="J36" s="89">
        <f t="shared" si="0"/>
        <v>117939</v>
      </c>
    </row>
    <row r="37" spans="1:10" ht="25.5">
      <c r="A37" s="76" t="s">
        <v>193</v>
      </c>
      <c r="B37" s="76" t="s">
        <v>157</v>
      </c>
      <c r="C37" s="76" t="s">
        <v>189</v>
      </c>
      <c r="D37" s="78" t="s">
        <v>198</v>
      </c>
      <c r="E37" s="78" t="s">
        <v>195</v>
      </c>
      <c r="F37" s="78" t="s">
        <v>196</v>
      </c>
      <c r="G37" s="78" t="s">
        <v>162</v>
      </c>
      <c r="H37" s="79">
        <v>125791</v>
      </c>
      <c r="I37" s="79">
        <v>31447.75</v>
      </c>
      <c r="J37" s="89">
        <f t="shared" si="0"/>
        <v>94343.25</v>
      </c>
    </row>
    <row r="38" spans="1:10" ht="12.75">
      <c r="A38" s="76" t="s">
        <v>182</v>
      </c>
      <c r="B38" s="76" t="s">
        <v>157</v>
      </c>
      <c r="C38" s="76" t="s">
        <v>189</v>
      </c>
      <c r="D38" s="78" t="s">
        <v>199</v>
      </c>
      <c r="E38" s="78" t="s">
        <v>242</v>
      </c>
      <c r="F38" s="78" t="s">
        <v>183</v>
      </c>
      <c r="G38" s="78" t="s">
        <v>162</v>
      </c>
      <c r="H38" s="79">
        <v>3000</v>
      </c>
      <c r="I38" s="79">
        <v>0</v>
      </c>
      <c r="J38" s="89">
        <f t="shared" si="0"/>
        <v>3000</v>
      </c>
    </row>
    <row r="39" spans="1:10" ht="12.75">
      <c r="A39" s="76" t="s">
        <v>182</v>
      </c>
      <c r="B39" s="76" t="s">
        <v>157</v>
      </c>
      <c r="C39" s="76" t="s">
        <v>189</v>
      </c>
      <c r="D39" s="78" t="s">
        <v>200</v>
      </c>
      <c r="E39" s="78" t="s">
        <v>242</v>
      </c>
      <c r="F39" s="78" t="s">
        <v>183</v>
      </c>
      <c r="G39" s="78" t="s">
        <v>162</v>
      </c>
      <c r="H39" s="79">
        <v>57000</v>
      </c>
      <c r="I39" s="79">
        <v>0</v>
      </c>
      <c r="J39" s="89">
        <f t="shared" si="0"/>
        <v>57000</v>
      </c>
    </row>
    <row r="40" spans="1:10" ht="12.75">
      <c r="A40" s="75" t="s">
        <v>106</v>
      </c>
      <c r="B40" s="85" t="s">
        <v>158</v>
      </c>
      <c r="C40" s="85" t="s">
        <v>201</v>
      </c>
      <c r="D40" s="78"/>
      <c r="E40" s="78"/>
      <c r="F40" s="78"/>
      <c r="G40" s="78"/>
      <c r="H40" s="77">
        <f>H41+H42</f>
        <v>195080</v>
      </c>
      <c r="I40" s="87">
        <f>I41</f>
        <v>29889</v>
      </c>
      <c r="J40" s="90">
        <f t="shared" si="0"/>
        <v>165191</v>
      </c>
    </row>
    <row r="41" spans="1:10" ht="12.75">
      <c r="A41" s="76" t="s">
        <v>159</v>
      </c>
      <c r="B41" s="76" t="s">
        <v>158</v>
      </c>
      <c r="C41" s="76" t="s">
        <v>201</v>
      </c>
      <c r="D41" s="78" t="s">
        <v>202</v>
      </c>
      <c r="E41" s="78" t="s">
        <v>239</v>
      </c>
      <c r="F41" s="78" t="s">
        <v>161</v>
      </c>
      <c r="G41" s="78" t="s">
        <v>203</v>
      </c>
      <c r="H41" s="79">
        <v>160130</v>
      </c>
      <c r="I41" s="79">
        <v>29889</v>
      </c>
      <c r="J41" s="89">
        <f t="shared" si="0"/>
        <v>130241</v>
      </c>
    </row>
    <row r="42" spans="1:10" ht="12.75">
      <c r="A42" s="76" t="s">
        <v>163</v>
      </c>
      <c r="B42" s="76" t="s">
        <v>158</v>
      </c>
      <c r="C42" s="76" t="s">
        <v>201</v>
      </c>
      <c r="D42" s="78" t="s">
        <v>202</v>
      </c>
      <c r="E42" s="78" t="s">
        <v>241</v>
      </c>
      <c r="F42" s="78" t="s">
        <v>164</v>
      </c>
      <c r="G42" s="78" t="s">
        <v>203</v>
      </c>
      <c r="H42" s="79">
        <v>34950</v>
      </c>
      <c r="I42" s="79">
        <v>0</v>
      </c>
      <c r="J42" s="89">
        <f t="shared" si="0"/>
        <v>34950</v>
      </c>
    </row>
    <row r="43" spans="1:10" ht="51">
      <c r="A43" s="75" t="s">
        <v>107</v>
      </c>
      <c r="B43" s="85" t="s">
        <v>201</v>
      </c>
      <c r="C43" s="85" t="s">
        <v>204</v>
      </c>
      <c r="D43" s="78"/>
      <c r="E43" s="78"/>
      <c r="F43" s="78"/>
      <c r="G43" s="78"/>
      <c r="H43" s="77">
        <v>120000</v>
      </c>
      <c r="I43" s="79"/>
      <c r="J43" s="90">
        <f t="shared" si="0"/>
        <v>120000</v>
      </c>
    </row>
    <row r="44" spans="1:10" ht="12.75">
      <c r="A44" s="76" t="s">
        <v>176</v>
      </c>
      <c r="B44" s="76" t="s">
        <v>201</v>
      </c>
      <c r="C44" s="76" t="s">
        <v>204</v>
      </c>
      <c r="D44" s="78" t="s">
        <v>205</v>
      </c>
      <c r="E44" s="78" t="s">
        <v>242</v>
      </c>
      <c r="F44" s="78" t="s">
        <v>177</v>
      </c>
      <c r="G44" s="78" t="s">
        <v>162</v>
      </c>
      <c r="H44" s="79">
        <v>120000</v>
      </c>
      <c r="I44" s="79">
        <v>0</v>
      </c>
      <c r="J44" s="89">
        <f t="shared" si="0"/>
        <v>120000</v>
      </c>
    </row>
    <row r="45" spans="1:10" ht="12.75">
      <c r="A45" s="75" t="s">
        <v>108</v>
      </c>
      <c r="B45" s="85" t="s">
        <v>165</v>
      </c>
      <c r="C45" s="85" t="s">
        <v>204</v>
      </c>
      <c r="D45" s="78"/>
      <c r="E45" s="78"/>
      <c r="F45" s="78"/>
      <c r="G45" s="78"/>
      <c r="H45" s="77">
        <f>H46+H47+H48+H49+H50+H51+H52</f>
        <v>4772492</v>
      </c>
      <c r="I45" s="87">
        <f>I46+I48+I49+I50</f>
        <v>483355.57</v>
      </c>
      <c r="J45" s="90">
        <f t="shared" si="0"/>
        <v>4289136.43</v>
      </c>
    </row>
    <row r="46" spans="1:10" ht="12.75">
      <c r="A46" s="76" t="s">
        <v>174</v>
      </c>
      <c r="B46" s="76" t="s">
        <v>165</v>
      </c>
      <c r="C46" s="76" t="s">
        <v>204</v>
      </c>
      <c r="D46" s="78" t="s">
        <v>206</v>
      </c>
      <c r="E46" s="78" t="s">
        <v>242</v>
      </c>
      <c r="F46" s="78" t="s">
        <v>175</v>
      </c>
      <c r="G46" s="78" t="s">
        <v>162</v>
      </c>
      <c r="H46" s="79">
        <v>1069182</v>
      </c>
      <c r="I46" s="79">
        <v>253805.57</v>
      </c>
      <c r="J46" s="89">
        <f t="shared" si="0"/>
        <v>815376.4299999999</v>
      </c>
    </row>
    <row r="47" spans="1:10" ht="12.75">
      <c r="A47" s="76" t="s">
        <v>256</v>
      </c>
      <c r="B47" s="76" t="s">
        <v>165</v>
      </c>
      <c r="C47" s="76" t="s">
        <v>204</v>
      </c>
      <c r="D47" s="78" t="s">
        <v>206</v>
      </c>
      <c r="E47" s="78" t="s">
        <v>242</v>
      </c>
      <c r="F47" s="78" t="s">
        <v>226</v>
      </c>
      <c r="G47" s="78" t="s">
        <v>162</v>
      </c>
      <c r="H47" s="79">
        <v>82000</v>
      </c>
      <c r="I47" s="79">
        <v>0</v>
      </c>
      <c r="J47" s="89">
        <f>H47-I47</f>
        <v>82000</v>
      </c>
    </row>
    <row r="48" spans="1:10" ht="12.75">
      <c r="A48" s="76" t="s">
        <v>176</v>
      </c>
      <c r="B48" s="76" t="s">
        <v>165</v>
      </c>
      <c r="C48" s="76" t="s">
        <v>204</v>
      </c>
      <c r="D48" s="78" t="s">
        <v>206</v>
      </c>
      <c r="E48" s="78" t="s">
        <v>242</v>
      </c>
      <c r="F48" s="78" t="s">
        <v>177</v>
      </c>
      <c r="G48" s="78" t="s">
        <v>162</v>
      </c>
      <c r="H48" s="79">
        <v>50000</v>
      </c>
      <c r="I48" s="79">
        <v>7700</v>
      </c>
      <c r="J48" s="89">
        <f t="shared" si="0"/>
        <v>42300</v>
      </c>
    </row>
    <row r="49" spans="1:10" ht="12.75">
      <c r="A49" s="76" t="s">
        <v>174</v>
      </c>
      <c r="B49" s="76" t="s">
        <v>165</v>
      </c>
      <c r="C49" s="76" t="s">
        <v>204</v>
      </c>
      <c r="D49" s="78" t="s">
        <v>207</v>
      </c>
      <c r="E49" s="78" t="s">
        <v>242</v>
      </c>
      <c r="F49" s="78" t="s">
        <v>175</v>
      </c>
      <c r="G49" s="78" t="s">
        <v>162</v>
      </c>
      <c r="H49" s="79">
        <v>1300100</v>
      </c>
      <c r="I49" s="79">
        <v>124650</v>
      </c>
      <c r="J49" s="89">
        <f t="shared" si="0"/>
        <v>1175450</v>
      </c>
    </row>
    <row r="50" spans="1:10" ht="12.75">
      <c r="A50" s="76" t="s">
        <v>174</v>
      </c>
      <c r="B50" s="76" t="s">
        <v>165</v>
      </c>
      <c r="C50" s="76" t="s">
        <v>204</v>
      </c>
      <c r="D50" s="78" t="s">
        <v>207</v>
      </c>
      <c r="E50" s="78" t="s">
        <v>242</v>
      </c>
      <c r="F50" s="78" t="s">
        <v>175</v>
      </c>
      <c r="G50" s="78" t="s">
        <v>208</v>
      </c>
      <c r="H50" s="79">
        <v>137300</v>
      </c>
      <c r="I50" s="79">
        <v>97200</v>
      </c>
      <c r="J50" s="89">
        <f t="shared" si="0"/>
        <v>40100</v>
      </c>
    </row>
    <row r="51" spans="1:10" ht="12.75">
      <c r="A51" s="76" t="s">
        <v>174</v>
      </c>
      <c r="B51" s="76" t="s">
        <v>165</v>
      </c>
      <c r="C51" s="76" t="s">
        <v>204</v>
      </c>
      <c r="D51" s="78" t="s">
        <v>209</v>
      </c>
      <c r="E51" s="78" t="s">
        <v>242</v>
      </c>
      <c r="F51" s="78" t="s">
        <v>175</v>
      </c>
      <c r="G51" s="78" t="s">
        <v>185</v>
      </c>
      <c r="H51" s="79">
        <v>601900</v>
      </c>
      <c r="I51" s="79">
        <v>0</v>
      </c>
      <c r="J51" s="89">
        <f t="shared" si="0"/>
        <v>601900</v>
      </c>
    </row>
    <row r="52" spans="1:10" ht="12.75">
      <c r="A52" s="76" t="s">
        <v>174</v>
      </c>
      <c r="B52" s="76" t="s">
        <v>165</v>
      </c>
      <c r="C52" s="76" t="s">
        <v>204</v>
      </c>
      <c r="D52" s="78" t="s">
        <v>268</v>
      </c>
      <c r="E52" s="78" t="s">
        <v>242</v>
      </c>
      <c r="F52" s="78" t="s">
        <v>175</v>
      </c>
      <c r="G52" s="78" t="s">
        <v>185</v>
      </c>
      <c r="H52" s="79">
        <v>1532010</v>
      </c>
      <c r="I52" s="79"/>
      <c r="J52" s="89"/>
    </row>
    <row r="53" spans="1:10" ht="25.5">
      <c r="A53" s="75" t="s">
        <v>109</v>
      </c>
      <c r="B53" s="85" t="s">
        <v>165</v>
      </c>
      <c r="C53" s="85" t="s">
        <v>210</v>
      </c>
      <c r="D53" s="78"/>
      <c r="E53" s="78"/>
      <c r="F53" s="78"/>
      <c r="G53" s="78"/>
      <c r="H53" s="77">
        <v>750000</v>
      </c>
      <c r="I53" s="87">
        <f>I54</f>
        <v>8000</v>
      </c>
      <c r="J53" s="90">
        <f t="shared" si="0"/>
        <v>742000</v>
      </c>
    </row>
    <row r="54" spans="1:10" ht="12.75">
      <c r="A54" s="76" t="s">
        <v>176</v>
      </c>
      <c r="B54" s="76" t="s">
        <v>165</v>
      </c>
      <c r="C54" s="76" t="s">
        <v>210</v>
      </c>
      <c r="D54" s="78" t="s">
        <v>211</v>
      </c>
      <c r="E54" s="78" t="s">
        <v>242</v>
      </c>
      <c r="F54" s="78" t="s">
        <v>177</v>
      </c>
      <c r="G54" s="78" t="s">
        <v>162</v>
      </c>
      <c r="H54" s="79">
        <v>750000</v>
      </c>
      <c r="I54" s="79">
        <v>8000</v>
      </c>
      <c r="J54" s="89">
        <f t="shared" si="0"/>
        <v>742000</v>
      </c>
    </row>
    <row r="55" spans="1:10" ht="12.75">
      <c r="A55" s="75" t="s">
        <v>110</v>
      </c>
      <c r="B55" s="76" t="s">
        <v>212</v>
      </c>
      <c r="C55" s="76" t="s">
        <v>157</v>
      </c>
      <c r="D55" s="78"/>
      <c r="E55" s="78"/>
      <c r="F55" s="78"/>
      <c r="G55" s="78"/>
      <c r="H55" s="77">
        <v>1252800</v>
      </c>
      <c r="I55" s="87">
        <f>I56</f>
        <v>135732.69</v>
      </c>
      <c r="J55" s="90">
        <f t="shared" si="0"/>
        <v>1117067.31</v>
      </c>
    </row>
    <row r="56" spans="1:10" ht="12.75">
      <c r="A56" s="76" t="s">
        <v>174</v>
      </c>
      <c r="B56" s="76" t="s">
        <v>212</v>
      </c>
      <c r="C56" s="76" t="s">
        <v>157</v>
      </c>
      <c r="D56" s="78" t="s">
        <v>213</v>
      </c>
      <c r="E56" s="78" t="s">
        <v>242</v>
      </c>
      <c r="F56" s="78" t="s">
        <v>175</v>
      </c>
      <c r="G56" s="78" t="s">
        <v>162</v>
      </c>
      <c r="H56" s="79">
        <v>452800</v>
      </c>
      <c r="I56" s="79">
        <v>135732.69</v>
      </c>
      <c r="J56" s="89">
        <f t="shared" si="0"/>
        <v>317067.31</v>
      </c>
    </row>
    <row r="57" spans="1:10" ht="12.75">
      <c r="A57" s="76" t="s">
        <v>174</v>
      </c>
      <c r="B57" s="76" t="s">
        <v>212</v>
      </c>
      <c r="C57" s="76" t="s">
        <v>157</v>
      </c>
      <c r="D57" s="78" t="s">
        <v>213</v>
      </c>
      <c r="E57" s="78" t="s">
        <v>242</v>
      </c>
      <c r="F57" s="78" t="s">
        <v>175</v>
      </c>
      <c r="G57" s="78" t="s">
        <v>162</v>
      </c>
      <c r="H57" s="79">
        <v>675000</v>
      </c>
      <c r="I57" s="79">
        <v>0</v>
      </c>
      <c r="J57" s="89">
        <f t="shared" si="0"/>
        <v>675000</v>
      </c>
    </row>
    <row r="58" spans="1:10" ht="12.75">
      <c r="A58" s="76" t="s">
        <v>174</v>
      </c>
      <c r="B58" s="76" t="s">
        <v>212</v>
      </c>
      <c r="C58" s="76" t="s">
        <v>157</v>
      </c>
      <c r="D58" s="78" t="s">
        <v>214</v>
      </c>
      <c r="E58" s="78" t="s">
        <v>242</v>
      </c>
      <c r="F58" s="78" t="s">
        <v>175</v>
      </c>
      <c r="G58" s="78" t="s">
        <v>162</v>
      </c>
      <c r="H58" s="79">
        <v>125000</v>
      </c>
      <c r="I58" s="79">
        <v>0</v>
      </c>
      <c r="J58" s="89">
        <f t="shared" si="0"/>
        <v>125000</v>
      </c>
    </row>
    <row r="59" spans="1:10" ht="12.75">
      <c r="A59" s="75" t="s">
        <v>111</v>
      </c>
      <c r="B59" s="85" t="s">
        <v>212</v>
      </c>
      <c r="C59" s="85" t="s">
        <v>158</v>
      </c>
      <c r="D59" s="78"/>
      <c r="E59" s="78"/>
      <c r="F59" s="78"/>
      <c r="G59" s="78"/>
      <c r="H59" s="77">
        <f>H60+H61+H62+H63+H64+H65</f>
        <v>10279000</v>
      </c>
      <c r="I59" s="87">
        <f>I61+I62</f>
        <v>162974.6</v>
      </c>
      <c r="J59" s="90">
        <f t="shared" si="0"/>
        <v>10116025.4</v>
      </c>
    </row>
    <row r="60" spans="1:10" ht="12.75">
      <c r="A60" s="76" t="s">
        <v>174</v>
      </c>
      <c r="B60" s="76" t="s">
        <v>212</v>
      </c>
      <c r="C60" s="76" t="s">
        <v>158</v>
      </c>
      <c r="D60" s="78" t="s">
        <v>215</v>
      </c>
      <c r="E60" s="78" t="s">
        <v>242</v>
      </c>
      <c r="F60" s="78" t="s">
        <v>175</v>
      </c>
      <c r="G60" s="78" t="s">
        <v>162</v>
      </c>
      <c r="H60" s="79">
        <v>1100000</v>
      </c>
      <c r="I60" s="79">
        <v>0</v>
      </c>
      <c r="J60" s="89">
        <f t="shared" si="0"/>
        <v>1100000</v>
      </c>
    </row>
    <row r="61" spans="1:10" ht="12.75">
      <c r="A61" s="76" t="s">
        <v>176</v>
      </c>
      <c r="B61" s="76" t="s">
        <v>212</v>
      </c>
      <c r="C61" s="76" t="s">
        <v>158</v>
      </c>
      <c r="D61" s="78" t="s">
        <v>216</v>
      </c>
      <c r="E61" s="78" t="s">
        <v>244</v>
      </c>
      <c r="F61" s="78" t="s">
        <v>177</v>
      </c>
      <c r="G61" s="78" t="s">
        <v>162</v>
      </c>
      <c r="H61" s="79">
        <v>900000</v>
      </c>
      <c r="I61" s="79">
        <v>94874.6</v>
      </c>
      <c r="J61" s="89">
        <f t="shared" si="0"/>
        <v>805125.4</v>
      </c>
    </row>
    <row r="62" spans="1:10" ht="12.75">
      <c r="A62" s="76" t="s">
        <v>178</v>
      </c>
      <c r="B62" s="76" t="s">
        <v>212</v>
      </c>
      <c r="C62" s="76" t="s">
        <v>158</v>
      </c>
      <c r="D62" s="78" t="s">
        <v>254</v>
      </c>
      <c r="E62" s="78" t="s">
        <v>242</v>
      </c>
      <c r="F62" s="78" t="s">
        <v>179</v>
      </c>
      <c r="G62" s="78" t="s">
        <v>162</v>
      </c>
      <c r="H62" s="79">
        <v>200000</v>
      </c>
      <c r="I62" s="79">
        <v>68100</v>
      </c>
      <c r="J62" s="89">
        <f t="shared" si="0"/>
        <v>131900</v>
      </c>
    </row>
    <row r="63" spans="1:10" ht="12.75">
      <c r="A63" s="76" t="s">
        <v>174</v>
      </c>
      <c r="B63" s="76" t="s">
        <v>212</v>
      </c>
      <c r="C63" s="76" t="s">
        <v>158</v>
      </c>
      <c r="D63" s="78" t="s">
        <v>265</v>
      </c>
      <c r="E63" s="78" t="s">
        <v>242</v>
      </c>
      <c r="F63" s="78" t="s">
        <v>175</v>
      </c>
      <c r="G63" s="78" t="s">
        <v>185</v>
      </c>
      <c r="H63" s="79">
        <v>2600000</v>
      </c>
      <c r="I63" s="79"/>
      <c r="J63" s="89"/>
    </row>
    <row r="64" spans="1:10" ht="12.75">
      <c r="A64" s="76" t="s">
        <v>176</v>
      </c>
      <c r="B64" s="76" t="s">
        <v>212</v>
      </c>
      <c r="C64" s="76" t="s">
        <v>158</v>
      </c>
      <c r="D64" s="78" t="s">
        <v>267</v>
      </c>
      <c r="E64" s="78" t="s">
        <v>244</v>
      </c>
      <c r="F64" s="78" t="s">
        <v>177</v>
      </c>
      <c r="G64" s="78" t="s">
        <v>185</v>
      </c>
      <c r="H64" s="79">
        <v>200500</v>
      </c>
      <c r="I64" s="79"/>
      <c r="J64" s="89"/>
    </row>
    <row r="65" spans="1:10" ht="12.75">
      <c r="A65" s="76"/>
      <c r="B65" s="76" t="s">
        <v>212</v>
      </c>
      <c r="C65" s="76" t="s">
        <v>158</v>
      </c>
      <c r="D65" s="78" t="s">
        <v>267</v>
      </c>
      <c r="E65" s="78" t="s">
        <v>244</v>
      </c>
      <c r="F65" s="78" t="s">
        <v>179</v>
      </c>
      <c r="G65" s="78" t="s">
        <v>185</v>
      </c>
      <c r="H65" s="79">
        <v>5278500</v>
      </c>
      <c r="I65" s="79"/>
      <c r="J65" s="89"/>
    </row>
    <row r="66" spans="1:10" ht="12.75">
      <c r="A66" s="75" t="s">
        <v>112</v>
      </c>
      <c r="B66" s="85" t="s">
        <v>212</v>
      </c>
      <c r="C66" s="85" t="s">
        <v>201</v>
      </c>
      <c r="D66" s="86"/>
      <c r="E66" s="78"/>
      <c r="F66" s="78"/>
      <c r="G66" s="78"/>
      <c r="H66" s="77">
        <f>H67+H68+H69+H70+H71+H72+H73+H74+H75+H76+H77+H78+H79+H80</f>
        <v>3241600</v>
      </c>
      <c r="I66" s="87">
        <f>I67+I68+I69+I70+I71+I72+I73+I74+I75+I76+I77+I78+I79</f>
        <v>1087752.59</v>
      </c>
      <c r="J66" s="90">
        <f t="shared" si="0"/>
        <v>2153847.41</v>
      </c>
    </row>
    <row r="67" spans="1:10" ht="12.75">
      <c r="A67" s="76" t="s">
        <v>172</v>
      </c>
      <c r="B67" s="76" t="s">
        <v>212</v>
      </c>
      <c r="C67" s="76" t="s">
        <v>201</v>
      </c>
      <c r="D67" s="78" t="s">
        <v>217</v>
      </c>
      <c r="E67" s="78" t="s">
        <v>242</v>
      </c>
      <c r="F67" s="78" t="s">
        <v>173</v>
      </c>
      <c r="G67" s="78" t="s">
        <v>162</v>
      </c>
      <c r="H67" s="79">
        <v>700000</v>
      </c>
      <c r="I67" s="79">
        <v>432717.59</v>
      </c>
      <c r="J67" s="89">
        <f>H67-I67</f>
        <v>267282.41</v>
      </c>
    </row>
    <row r="68" spans="1:10" ht="12.75">
      <c r="A68" s="76" t="s">
        <v>174</v>
      </c>
      <c r="B68" s="76" t="s">
        <v>212</v>
      </c>
      <c r="C68" s="76" t="s">
        <v>201</v>
      </c>
      <c r="D68" s="78" t="s">
        <v>217</v>
      </c>
      <c r="E68" s="78" t="s">
        <v>242</v>
      </c>
      <c r="F68" s="78" t="s">
        <v>175</v>
      </c>
      <c r="G68" s="78" t="s">
        <v>162</v>
      </c>
      <c r="H68" s="79">
        <v>75200</v>
      </c>
      <c r="I68" s="79">
        <v>75000</v>
      </c>
      <c r="J68" s="89">
        <f t="shared" si="0"/>
        <v>200</v>
      </c>
    </row>
    <row r="69" spans="1:10" ht="12.75">
      <c r="A69" s="76" t="s">
        <v>176</v>
      </c>
      <c r="B69" s="76" t="s">
        <v>212</v>
      </c>
      <c r="C69" s="76" t="s">
        <v>201</v>
      </c>
      <c r="D69" s="78" t="s">
        <v>217</v>
      </c>
      <c r="E69" s="78" t="s">
        <v>242</v>
      </c>
      <c r="F69" s="78" t="s">
        <v>177</v>
      </c>
      <c r="G69" s="78" t="s">
        <v>162</v>
      </c>
      <c r="H69" s="79">
        <v>99800</v>
      </c>
      <c r="I69" s="79">
        <v>99800</v>
      </c>
      <c r="J69" s="89">
        <f t="shared" si="0"/>
        <v>0</v>
      </c>
    </row>
    <row r="70" spans="1:10" ht="12.75">
      <c r="A70" s="76" t="s">
        <v>180</v>
      </c>
      <c r="B70" s="76" t="s">
        <v>212</v>
      </c>
      <c r="C70" s="76" t="s">
        <v>201</v>
      </c>
      <c r="D70" s="78" t="s">
        <v>217</v>
      </c>
      <c r="E70" s="78" t="s">
        <v>242</v>
      </c>
      <c r="F70" s="78" t="s">
        <v>181</v>
      </c>
      <c r="G70" s="78" t="s">
        <v>162</v>
      </c>
      <c r="H70" s="79">
        <v>0</v>
      </c>
      <c r="I70" s="79">
        <v>0</v>
      </c>
      <c r="J70" s="89">
        <f t="shared" si="0"/>
        <v>0</v>
      </c>
    </row>
    <row r="71" spans="1:10" ht="12.75">
      <c r="A71" s="76" t="s">
        <v>182</v>
      </c>
      <c r="B71" s="76" t="s">
        <v>212</v>
      </c>
      <c r="C71" s="76" t="s">
        <v>201</v>
      </c>
      <c r="D71" s="78" t="s">
        <v>217</v>
      </c>
      <c r="E71" s="78" t="s">
        <v>243</v>
      </c>
      <c r="F71" s="78" t="s">
        <v>183</v>
      </c>
      <c r="G71" s="78" t="s">
        <v>162</v>
      </c>
      <c r="H71" s="79">
        <v>25000</v>
      </c>
      <c r="I71" s="79">
        <v>0</v>
      </c>
      <c r="J71" s="89">
        <f t="shared" si="0"/>
        <v>25000</v>
      </c>
    </row>
    <row r="72" spans="1:10" ht="12.75">
      <c r="A72" s="76" t="s">
        <v>174</v>
      </c>
      <c r="B72" s="76" t="s">
        <v>212</v>
      </c>
      <c r="C72" s="76" t="s">
        <v>201</v>
      </c>
      <c r="D72" s="78" t="s">
        <v>218</v>
      </c>
      <c r="E72" s="78" t="s">
        <v>242</v>
      </c>
      <c r="F72" s="78" t="s">
        <v>175</v>
      </c>
      <c r="G72" s="78" t="s">
        <v>162</v>
      </c>
      <c r="H72" s="79">
        <v>40000</v>
      </c>
      <c r="I72" s="79">
        <v>0</v>
      </c>
      <c r="J72" s="89">
        <f t="shared" si="0"/>
        <v>40000</v>
      </c>
    </row>
    <row r="73" spans="1:10" ht="12.75">
      <c r="A73" s="76" t="s">
        <v>174</v>
      </c>
      <c r="B73" s="76" t="s">
        <v>212</v>
      </c>
      <c r="C73" s="76" t="s">
        <v>201</v>
      </c>
      <c r="D73" s="78" t="s">
        <v>219</v>
      </c>
      <c r="E73" s="78" t="s">
        <v>242</v>
      </c>
      <c r="F73" s="78" t="s">
        <v>175</v>
      </c>
      <c r="G73" s="78" t="s">
        <v>162</v>
      </c>
      <c r="H73" s="79">
        <v>220000</v>
      </c>
      <c r="I73" s="79">
        <v>0</v>
      </c>
      <c r="J73" s="89">
        <f t="shared" si="0"/>
        <v>220000</v>
      </c>
    </row>
    <row r="74" spans="1:10" ht="12.75">
      <c r="A74" s="76" t="s">
        <v>178</v>
      </c>
      <c r="B74" s="76" t="s">
        <v>212</v>
      </c>
      <c r="C74" s="76" t="s">
        <v>201</v>
      </c>
      <c r="D74" s="78" t="s">
        <v>219</v>
      </c>
      <c r="E74" s="78" t="s">
        <v>242</v>
      </c>
      <c r="F74" s="78" t="s">
        <v>179</v>
      </c>
      <c r="G74" s="78" t="s">
        <v>162</v>
      </c>
      <c r="H74" s="79">
        <v>100000</v>
      </c>
      <c r="I74" s="79">
        <v>0</v>
      </c>
      <c r="J74" s="89">
        <f t="shared" si="0"/>
        <v>100000</v>
      </c>
    </row>
    <row r="75" spans="1:10" ht="12.75">
      <c r="A75" s="76" t="s">
        <v>174</v>
      </c>
      <c r="B75" s="76" t="s">
        <v>212</v>
      </c>
      <c r="C75" s="76" t="s">
        <v>201</v>
      </c>
      <c r="D75" s="78" t="s">
        <v>220</v>
      </c>
      <c r="E75" s="78" t="s">
        <v>242</v>
      </c>
      <c r="F75" s="78" t="s">
        <v>175</v>
      </c>
      <c r="G75" s="78" t="s">
        <v>162</v>
      </c>
      <c r="H75" s="79">
        <v>40000</v>
      </c>
      <c r="I75" s="79">
        <v>0</v>
      </c>
      <c r="J75" s="89">
        <f aca="true" t="shared" si="1" ref="J75:J115">H75-I75</f>
        <v>40000</v>
      </c>
    </row>
    <row r="76" spans="1:10" ht="12.75">
      <c r="A76" s="76" t="s">
        <v>174</v>
      </c>
      <c r="B76" s="76" t="s">
        <v>212</v>
      </c>
      <c r="C76" s="76" t="s">
        <v>201</v>
      </c>
      <c r="D76" s="78" t="s">
        <v>221</v>
      </c>
      <c r="E76" s="78" t="s">
        <v>242</v>
      </c>
      <c r="F76" s="78" t="s">
        <v>175</v>
      </c>
      <c r="G76" s="78" t="s">
        <v>162</v>
      </c>
      <c r="H76" s="79">
        <v>365000</v>
      </c>
      <c r="I76" s="79">
        <v>195514</v>
      </c>
      <c r="J76" s="89">
        <f t="shared" si="1"/>
        <v>169486</v>
      </c>
    </row>
    <row r="77" spans="1:10" ht="12.75">
      <c r="A77" s="76" t="s">
        <v>176</v>
      </c>
      <c r="B77" s="76" t="s">
        <v>212</v>
      </c>
      <c r="C77" s="76" t="s">
        <v>201</v>
      </c>
      <c r="D77" s="78" t="s">
        <v>221</v>
      </c>
      <c r="E77" s="78" t="s">
        <v>242</v>
      </c>
      <c r="F77" s="78" t="s">
        <v>177</v>
      </c>
      <c r="G77" s="78" t="s">
        <v>162</v>
      </c>
      <c r="H77" s="79">
        <v>115000</v>
      </c>
      <c r="I77" s="79">
        <v>0</v>
      </c>
      <c r="J77" s="89">
        <f t="shared" si="1"/>
        <v>115000</v>
      </c>
    </row>
    <row r="78" spans="1:10" ht="12.75">
      <c r="A78" s="76" t="s">
        <v>178</v>
      </c>
      <c r="B78" s="76" t="s">
        <v>212</v>
      </c>
      <c r="C78" s="76" t="s">
        <v>201</v>
      </c>
      <c r="D78" s="78" t="s">
        <v>221</v>
      </c>
      <c r="E78" s="78" t="s">
        <v>242</v>
      </c>
      <c r="F78" s="78" t="s">
        <v>179</v>
      </c>
      <c r="G78" s="78" t="s">
        <v>162</v>
      </c>
      <c r="H78" s="79">
        <v>300000</v>
      </c>
      <c r="I78" s="79">
        <v>284721</v>
      </c>
      <c r="J78" s="89">
        <f t="shared" si="1"/>
        <v>15279</v>
      </c>
    </row>
    <row r="79" spans="1:10" ht="12.75">
      <c r="A79" s="76" t="s">
        <v>176</v>
      </c>
      <c r="B79" s="76" t="s">
        <v>212</v>
      </c>
      <c r="C79" s="76" t="s">
        <v>201</v>
      </c>
      <c r="D79" s="78" t="s">
        <v>222</v>
      </c>
      <c r="E79" s="78" t="s">
        <v>242</v>
      </c>
      <c r="F79" s="78" t="s">
        <v>177</v>
      </c>
      <c r="G79" s="78" t="s">
        <v>162</v>
      </c>
      <c r="H79" s="79">
        <v>20000</v>
      </c>
      <c r="I79" s="79">
        <v>0</v>
      </c>
      <c r="J79" s="89">
        <f t="shared" si="1"/>
        <v>20000</v>
      </c>
    </row>
    <row r="80" spans="1:10" ht="12.75">
      <c r="A80" s="76" t="s">
        <v>174</v>
      </c>
      <c r="B80" s="76" t="s">
        <v>212</v>
      </c>
      <c r="C80" s="76" t="s">
        <v>201</v>
      </c>
      <c r="D80" s="78" t="s">
        <v>266</v>
      </c>
      <c r="E80" s="78" t="s">
        <v>242</v>
      </c>
      <c r="F80" s="78" t="s">
        <v>175</v>
      </c>
      <c r="G80" s="78" t="s">
        <v>185</v>
      </c>
      <c r="H80" s="79">
        <v>1141600</v>
      </c>
      <c r="I80" s="79"/>
      <c r="J80" s="89"/>
    </row>
    <row r="81" spans="1:10" ht="12.75">
      <c r="A81" s="75" t="s">
        <v>113</v>
      </c>
      <c r="B81" s="85" t="s">
        <v>224</v>
      </c>
      <c r="C81" s="85" t="s">
        <v>224</v>
      </c>
      <c r="D81" s="78"/>
      <c r="E81" s="78"/>
      <c r="F81" s="78"/>
      <c r="G81" s="78"/>
      <c r="H81" s="77">
        <v>50000</v>
      </c>
      <c r="I81" s="79">
        <v>0</v>
      </c>
      <c r="J81" s="89">
        <f t="shared" si="1"/>
        <v>50000</v>
      </c>
    </row>
    <row r="82" spans="1:10" ht="12.75">
      <c r="A82" s="76" t="s">
        <v>223</v>
      </c>
      <c r="B82" s="76" t="s">
        <v>224</v>
      </c>
      <c r="C82" s="76" t="s">
        <v>224</v>
      </c>
      <c r="D82" s="78" t="s">
        <v>225</v>
      </c>
      <c r="E82" s="78" t="s">
        <v>242</v>
      </c>
      <c r="F82" s="78" t="s">
        <v>226</v>
      </c>
      <c r="G82" s="78" t="s">
        <v>162</v>
      </c>
      <c r="H82" s="79">
        <v>40000</v>
      </c>
      <c r="I82" s="79">
        <v>0</v>
      </c>
      <c r="J82" s="89">
        <f t="shared" si="1"/>
        <v>40000</v>
      </c>
    </row>
    <row r="83" spans="1:10" ht="12.75">
      <c r="A83" s="76" t="s">
        <v>180</v>
      </c>
      <c r="B83" s="76" t="s">
        <v>224</v>
      </c>
      <c r="C83" s="76" t="s">
        <v>224</v>
      </c>
      <c r="D83" s="78" t="s">
        <v>225</v>
      </c>
      <c r="E83" s="78" t="s">
        <v>242</v>
      </c>
      <c r="F83" s="78" t="s">
        <v>181</v>
      </c>
      <c r="G83" s="78" t="s">
        <v>162</v>
      </c>
      <c r="H83" s="79">
        <v>10000</v>
      </c>
      <c r="I83" s="79">
        <v>0</v>
      </c>
      <c r="J83" s="89">
        <f t="shared" si="1"/>
        <v>10000</v>
      </c>
    </row>
    <row r="84" spans="1:11" ht="12.75">
      <c r="A84" s="75" t="s">
        <v>114</v>
      </c>
      <c r="B84" s="85" t="s">
        <v>227</v>
      </c>
      <c r="C84" s="85" t="s">
        <v>157</v>
      </c>
      <c r="D84" s="78"/>
      <c r="E84" s="78"/>
      <c r="F84" s="78"/>
      <c r="G84" s="78"/>
      <c r="H84" s="77">
        <f>H85+H86+H87+H88+H89+H90+H91+H92+H93+H94+H95+H96+H97+H98+H99+H100+H101+H102+H103+H104+H105+H106+H107+H108</f>
        <v>7464908</v>
      </c>
      <c r="I84" s="77">
        <f>I85+I86+I89+I90+I91+I92+I93+I94+I95+I96+I97+I98+I99+I100+I101+I102+I103+I104+I105+I106+I107+I87+I88</f>
        <v>2333421.08</v>
      </c>
      <c r="J84" s="90">
        <f t="shared" si="1"/>
        <v>5131486.92</v>
      </c>
      <c r="K84" s="94"/>
    </row>
    <row r="85" spans="1:10" ht="12.75">
      <c r="A85" s="76" t="s">
        <v>159</v>
      </c>
      <c r="B85" s="76" t="s">
        <v>227</v>
      </c>
      <c r="C85" s="76" t="s">
        <v>157</v>
      </c>
      <c r="D85" s="78" t="s">
        <v>228</v>
      </c>
      <c r="E85" s="78" t="s">
        <v>245</v>
      </c>
      <c r="F85" s="78" t="s">
        <v>161</v>
      </c>
      <c r="G85" s="78" t="s">
        <v>162</v>
      </c>
      <c r="H85" s="79">
        <v>3162127</v>
      </c>
      <c r="I85" s="79">
        <v>1204034.4</v>
      </c>
      <c r="J85" s="89">
        <f>H85-I85</f>
        <v>1958092.6</v>
      </c>
    </row>
    <row r="86" spans="1:10" ht="12.75">
      <c r="A86" s="76" t="s">
        <v>163</v>
      </c>
      <c r="B86" s="76" t="s">
        <v>227</v>
      </c>
      <c r="C86" s="76" t="s">
        <v>157</v>
      </c>
      <c r="D86" s="78" t="s">
        <v>228</v>
      </c>
      <c r="E86" s="78" t="s">
        <v>246</v>
      </c>
      <c r="F86" s="78" t="s">
        <v>164</v>
      </c>
      <c r="G86" s="78" t="s">
        <v>162</v>
      </c>
      <c r="H86" s="79">
        <v>948636</v>
      </c>
      <c r="I86" s="79">
        <v>417040.69</v>
      </c>
      <c r="J86" s="89">
        <f t="shared" si="1"/>
        <v>531595.31</v>
      </c>
    </row>
    <row r="87" spans="1:10" ht="12.75">
      <c r="A87" s="76" t="s">
        <v>178</v>
      </c>
      <c r="B87" s="76" t="s">
        <v>227</v>
      </c>
      <c r="C87" s="76" t="s">
        <v>157</v>
      </c>
      <c r="D87" s="78" t="s">
        <v>228</v>
      </c>
      <c r="E87" s="78" t="s">
        <v>255</v>
      </c>
      <c r="F87" s="78" t="s">
        <v>179</v>
      </c>
      <c r="G87" s="78" t="s">
        <v>162</v>
      </c>
      <c r="H87" s="79">
        <v>30000</v>
      </c>
      <c r="I87" s="79">
        <v>24000</v>
      </c>
      <c r="J87" s="89">
        <f>H87-I87</f>
        <v>6000</v>
      </c>
    </row>
    <row r="88" spans="1:10" ht="12.75">
      <c r="A88" s="76" t="s">
        <v>180</v>
      </c>
      <c r="B88" s="76" t="s">
        <v>227</v>
      </c>
      <c r="C88" s="76" t="s">
        <v>157</v>
      </c>
      <c r="D88" s="78" t="s">
        <v>228</v>
      </c>
      <c r="E88" s="78" t="s">
        <v>255</v>
      </c>
      <c r="F88" s="78" t="s">
        <v>181</v>
      </c>
      <c r="G88" s="78" t="s">
        <v>162</v>
      </c>
      <c r="H88" s="79">
        <v>10000</v>
      </c>
      <c r="I88" s="79">
        <v>2180</v>
      </c>
      <c r="J88" s="89">
        <f>H88-I88</f>
        <v>7820</v>
      </c>
    </row>
    <row r="89" spans="1:10" ht="12.75">
      <c r="A89" s="76" t="s">
        <v>223</v>
      </c>
      <c r="B89" s="76" t="s">
        <v>227</v>
      </c>
      <c r="C89" s="76" t="s">
        <v>157</v>
      </c>
      <c r="D89" s="78" t="s">
        <v>228</v>
      </c>
      <c r="E89" s="78" t="s">
        <v>242</v>
      </c>
      <c r="F89" s="78" t="s">
        <v>226</v>
      </c>
      <c r="G89" s="78" t="s">
        <v>162</v>
      </c>
      <c r="H89" s="79">
        <v>40000</v>
      </c>
      <c r="I89" s="79">
        <v>0</v>
      </c>
      <c r="J89" s="89">
        <f t="shared" si="1"/>
        <v>40000</v>
      </c>
    </row>
    <row r="90" spans="1:10" ht="12.75">
      <c r="A90" s="76" t="s">
        <v>172</v>
      </c>
      <c r="B90" s="76" t="s">
        <v>227</v>
      </c>
      <c r="C90" s="76" t="s">
        <v>157</v>
      </c>
      <c r="D90" s="78" t="s">
        <v>228</v>
      </c>
      <c r="E90" s="78" t="s">
        <v>242</v>
      </c>
      <c r="F90" s="78" t="s">
        <v>173</v>
      </c>
      <c r="G90" s="78" t="s">
        <v>162</v>
      </c>
      <c r="H90" s="79">
        <v>1036000</v>
      </c>
      <c r="I90" s="79">
        <v>376443.42</v>
      </c>
      <c r="J90" s="89">
        <f t="shared" si="1"/>
        <v>659556.5800000001</v>
      </c>
    </row>
    <row r="91" spans="1:10" ht="12.75">
      <c r="A91" s="76" t="s">
        <v>174</v>
      </c>
      <c r="B91" s="76" t="s">
        <v>227</v>
      </c>
      <c r="C91" s="76" t="s">
        <v>157</v>
      </c>
      <c r="D91" s="78" t="s">
        <v>228</v>
      </c>
      <c r="E91" s="78" t="s">
        <v>242</v>
      </c>
      <c r="F91" s="78" t="s">
        <v>175</v>
      </c>
      <c r="G91" s="78" t="s">
        <v>162</v>
      </c>
      <c r="H91" s="79">
        <v>509000</v>
      </c>
      <c r="I91" s="79">
        <v>79816</v>
      </c>
      <c r="J91" s="89">
        <f t="shared" si="1"/>
        <v>429184</v>
      </c>
    </row>
    <row r="92" spans="1:10" ht="12.75">
      <c r="A92" s="76" t="s">
        <v>176</v>
      </c>
      <c r="B92" s="76" t="s">
        <v>227</v>
      </c>
      <c r="C92" s="76" t="s">
        <v>157</v>
      </c>
      <c r="D92" s="78" t="s">
        <v>228</v>
      </c>
      <c r="E92" s="78" t="s">
        <v>242</v>
      </c>
      <c r="F92" s="78" t="s">
        <v>177</v>
      </c>
      <c r="G92" s="78" t="s">
        <v>162</v>
      </c>
      <c r="H92" s="79">
        <v>280000</v>
      </c>
      <c r="I92" s="79">
        <v>0</v>
      </c>
      <c r="J92" s="89">
        <f t="shared" si="1"/>
        <v>280000</v>
      </c>
    </row>
    <row r="93" spans="1:10" ht="12.75">
      <c r="A93" s="76" t="s">
        <v>182</v>
      </c>
      <c r="B93" s="76" t="s">
        <v>227</v>
      </c>
      <c r="C93" s="76" t="s">
        <v>157</v>
      </c>
      <c r="D93" s="78" t="s">
        <v>228</v>
      </c>
      <c r="E93" s="78" t="s">
        <v>242</v>
      </c>
      <c r="F93" s="78" t="s">
        <v>183</v>
      </c>
      <c r="G93" s="78" t="s">
        <v>162</v>
      </c>
      <c r="H93" s="79">
        <v>25000</v>
      </c>
      <c r="I93" s="79">
        <v>9645</v>
      </c>
      <c r="J93" s="89">
        <f t="shared" si="1"/>
        <v>15355</v>
      </c>
    </row>
    <row r="94" spans="1:10" ht="12.75">
      <c r="A94" s="76" t="s">
        <v>178</v>
      </c>
      <c r="B94" s="76" t="s">
        <v>227</v>
      </c>
      <c r="C94" s="76" t="s">
        <v>157</v>
      </c>
      <c r="D94" s="78" t="s">
        <v>228</v>
      </c>
      <c r="E94" s="78" t="s">
        <v>242</v>
      </c>
      <c r="F94" s="78" t="s">
        <v>179</v>
      </c>
      <c r="G94" s="78" t="s">
        <v>162</v>
      </c>
      <c r="H94" s="79">
        <v>20000</v>
      </c>
      <c r="I94" s="79">
        <v>0</v>
      </c>
      <c r="J94" s="89">
        <f t="shared" si="1"/>
        <v>20000</v>
      </c>
    </row>
    <row r="95" spans="1:10" ht="12.75">
      <c r="A95" s="76" t="s">
        <v>180</v>
      </c>
      <c r="B95" s="76" t="s">
        <v>227</v>
      </c>
      <c r="C95" s="76" t="s">
        <v>157</v>
      </c>
      <c r="D95" s="78" t="s">
        <v>228</v>
      </c>
      <c r="E95" s="78" t="s">
        <v>242</v>
      </c>
      <c r="F95" s="78" t="s">
        <v>181</v>
      </c>
      <c r="G95" s="78" t="s">
        <v>162</v>
      </c>
      <c r="H95" s="79">
        <v>40000</v>
      </c>
      <c r="I95" s="79">
        <v>34948</v>
      </c>
      <c r="J95" s="89">
        <f t="shared" si="1"/>
        <v>5052</v>
      </c>
    </row>
    <row r="96" spans="1:10" ht="12.75">
      <c r="A96" s="76" t="s">
        <v>182</v>
      </c>
      <c r="B96" s="76" t="s">
        <v>227</v>
      </c>
      <c r="C96" s="76" t="s">
        <v>157</v>
      </c>
      <c r="D96" s="78" t="s">
        <v>228</v>
      </c>
      <c r="E96" s="78" t="s">
        <v>243</v>
      </c>
      <c r="F96" s="78" t="s">
        <v>183</v>
      </c>
      <c r="G96" s="78" t="s">
        <v>162</v>
      </c>
      <c r="H96" s="79">
        <v>20000</v>
      </c>
      <c r="I96" s="79">
        <v>1593.62</v>
      </c>
      <c r="J96" s="89">
        <f t="shared" si="1"/>
        <v>18406.38</v>
      </c>
    </row>
    <row r="97" spans="1:10" ht="12.75">
      <c r="A97" s="76" t="s">
        <v>159</v>
      </c>
      <c r="B97" s="76" t="s">
        <v>227</v>
      </c>
      <c r="C97" s="76" t="s">
        <v>157</v>
      </c>
      <c r="D97" s="78" t="s">
        <v>229</v>
      </c>
      <c r="E97" s="78" t="s">
        <v>245</v>
      </c>
      <c r="F97" s="78" t="s">
        <v>161</v>
      </c>
      <c r="G97" s="78" t="s">
        <v>162</v>
      </c>
      <c r="H97" s="79">
        <v>296920</v>
      </c>
      <c r="I97" s="79">
        <v>78889</v>
      </c>
      <c r="J97" s="89">
        <f t="shared" si="1"/>
        <v>218031</v>
      </c>
    </row>
    <row r="98" spans="1:10" ht="12.75">
      <c r="A98" s="76" t="s">
        <v>163</v>
      </c>
      <c r="B98" s="76" t="s">
        <v>227</v>
      </c>
      <c r="C98" s="76" t="s">
        <v>157</v>
      </c>
      <c r="D98" s="78" t="s">
        <v>229</v>
      </c>
      <c r="E98" s="78" t="s">
        <v>246</v>
      </c>
      <c r="F98" s="78" t="s">
        <v>164</v>
      </c>
      <c r="G98" s="78" t="s">
        <v>162</v>
      </c>
      <c r="H98" s="79">
        <v>89080</v>
      </c>
      <c r="I98" s="79">
        <v>6358.14</v>
      </c>
      <c r="J98" s="89">
        <f t="shared" si="1"/>
        <v>82721.86</v>
      </c>
    </row>
    <row r="99" spans="1:10" ht="12.75">
      <c r="A99" s="76" t="s">
        <v>176</v>
      </c>
      <c r="B99" s="76" t="s">
        <v>227</v>
      </c>
      <c r="C99" s="76" t="s">
        <v>157</v>
      </c>
      <c r="D99" s="78" t="s">
        <v>229</v>
      </c>
      <c r="E99" s="78" t="s">
        <v>242</v>
      </c>
      <c r="F99" s="78" t="s">
        <v>177</v>
      </c>
      <c r="G99" s="78" t="s">
        <v>162</v>
      </c>
      <c r="H99" s="79">
        <v>24000</v>
      </c>
      <c r="I99" s="79">
        <v>0</v>
      </c>
      <c r="J99" s="89">
        <f t="shared" si="1"/>
        <v>24000</v>
      </c>
    </row>
    <row r="100" spans="1:10" ht="12.75">
      <c r="A100" s="76" t="s">
        <v>178</v>
      </c>
      <c r="B100" s="76" t="s">
        <v>227</v>
      </c>
      <c r="C100" s="76" t="s">
        <v>157</v>
      </c>
      <c r="D100" s="78" t="s">
        <v>229</v>
      </c>
      <c r="E100" s="78" t="s">
        <v>242</v>
      </c>
      <c r="F100" s="78" t="s">
        <v>179</v>
      </c>
      <c r="G100" s="78" t="s">
        <v>162</v>
      </c>
      <c r="H100" s="79">
        <v>20000</v>
      </c>
      <c r="I100" s="79">
        <v>0</v>
      </c>
      <c r="J100" s="89">
        <f t="shared" si="1"/>
        <v>20000</v>
      </c>
    </row>
    <row r="101" spans="1:10" ht="12.75">
      <c r="A101" s="76" t="s">
        <v>159</v>
      </c>
      <c r="B101" s="76" t="s">
        <v>227</v>
      </c>
      <c r="C101" s="76" t="s">
        <v>157</v>
      </c>
      <c r="D101" s="78" t="s">
        <v>230</v>
      </c>
      <c r="E101" s="78" t="s">
        <v>245</v>
      </c>
      <c r="F101" s="78" t="s">
        <v>161</v>
      </c>
      <c r="G101" s="78" t="s">
        <v>162</v>
      </c>
      <c r="H101" s="79">
        <v>275624</v>
      </c>
      <c r="I101" s="79">
        <v>55985</v>
      </c>
      <c r="J101" s="89">
        <f t="shared" si="1"/>
        <v>219639</v>
      </c>
    </row>
    <row r="102" spans="1:10" ht="12.75">
      <c r="A102" s="76" t="s">
        <v>159</v>
      </c>
      <c r="B102" s="76" t="s">
        <v>227</v>
      </c>
      <c r="C102" s="76" t="s">
        <v>157</v>
      </c>
      <c r="D102" s="78" t="s">
        <v>230</v>
      </c>
      <c r="E102" s="78" t="s">
        <v>245</v>
      </c>
      <c r="F102" s="78" t="s">
        <v>161</v>
      </c>
      <c r="G102" s="78" t="s">
        <v>208</v>
      </c>
      <c r="H102" s="79">
        <v>151441</v>
      </c>
      <c r="I102" s="79">
        <v>0</v>
      </c>
      <c r="J102" s="89">
        <f t="shared" si="1"/>
        <v>151441</v>
      </c>
    </row>
    <row r="103" spans="1:10" ht="12.75">
      <c r="A103" s="76" t="s">
        <v>163</v>
      </c>
      <c r="B103" s="76" t="s">
        <v>227</v>
      </c>
      <c r="C103" s="76" t="s">
        <v>157</v>
      </c>
      <c r="D103" s="78" t="s">
        <v>230</v>
      </c>
      <c r="E103" s="78" t="s">
        <v>246</v>
      </c>
      <c r="F103" s="78" t="s">
        <v>164</v>
      </c>
      <c r="G103" s="78" t="s">
        <v>162</v>
      </c>
      <c r="H103" s="79">
        <v>82680</v>
      </c>
      <c r="I103" s="79">
        <v>0</v>
      </c>
      <c r="J103" s="89">
        <f t="shared" si="1"/>
        <v>82680</v>
      </c>
    </row>
    <row r="104" spans="1:10" ht="12.75">
      <c r="A104" s="76" t="s">
        <v>163</v>
      </c>
      <c r="B104" s="76" t="s">
        <v>227</v>
      </c>
      <c r="C104" s="76" t="s">
        <v>157</v>
      </c>
      <c r="D104" s="78" t="s">
        <v>230</v>
      </c>
      <c r="E104" s="78" t="s">
        <v>246</v>
      </c>
      <c r="F104" s="78" t="s">
        <v>164</v>
      </c>
      <c r="G104" s="78" t="s">
        <v>208</v>
      </c>
      <c r="H104" s="79">
        <v>45400</v>
      </c>
      <c r="I104" s="79">
        <v>0</v>
      </c>
      <c r="J104" s="89">
        <f t="shared" si="1"/>
        <v>45400</v>
      </c>
    </row>
    <row r="105" spans="1:10" ht="12.75">
      <c r="A105" s="76" t="s">
        <v>159</v>
      </c>
      <c r="B105" s="76" t="s">
        <v>227</v>
      </c>
      <c r="C105" s="76" t="s">
        <v>157</v>
      </c>
      <c r="D105" s="78" t="s">
        <v>231</v>
      </c>
      <c r="E105" s="78" t="s">
        <v>245</v>
      </c>
      <c r="F105" s="78" t="s">
        <v>161</v>
      </c>
      <c r="G105" s="78" t="s">
        <v>232</v>
      </c>
      <c r="H105" s="79">
        <v>103080</v>
      </c>
      <c r="I105" s="79">
        <v>40365</v>
      </c>
      <c r="J105" s="89">
        <f t="shared" si="1"/>
        <v>62715</v>
      </c>
    </row>
    <row r="106" spans="1:10" ht="12.75">
      <c r="A106" s="76" t="s">
        <v>163</v>
      </c>
      <c r="B106" s="76" t="s">
        <v>227</v>
      </c>
      <c r="C106" s="76" t="s">
        <v>157</v>
      </c>
      <c r="D106" s="78" t="s">
        <v>231</v>
      </c>
      <c r="E106" s="78" t="s">
        <v>246</v>
      </c>
      <c r="F106" s="78" t="s">
        <v>164</v>
      </c>
      <c r="G106" s="78" t="s">
        <v>232</v>
      </c>
      <c r="H106" s="79">
        <v>30920</v>
      </c>
      <c r="I106" s="79">
        <v>0</v>
      </c>
      <c r="J106" s="89">
        <f t="shared" si="1"/>
        <v>30920</v>
      </c>
    </row>
    <row r="107" spans="1:10" ht="12.75">
      <c r="A107" s="76" t="s">
        <v>170</v>
      </c>
      <c r="B107" s="76" t="s">
        <v>227</v>
      </c>
      <c r="C107" s="76" t="s">
        <v>157</v>
      </c>
      <c r="D107" s="78" t="s">
        <v>231</v>
      </c>
      <c r="E107" s="78" t="s">
        <v>242</v>
      </c>
      <c r="F107" s="78" t="s">
        <v>171</v>
      </c>
      <c r="G107" s="78" t="s">
        <v>232</v>
      </c>
      <c r="H107" s="79">
        <v>25000</v>
      </c>
      <c r="I107" s="79">
        <v>2122.81</v>
      </c>
      <c r="J107" s="89">
        <f t="shared" si="1"/>
        <v>22877.19</v>
      </c>
    </row>
    <row r="108" spans="1:10" ht="12.75">
      <c r="A108" s="76" t="s">
        <v>178</v>
      </c>
      <c r="B108" s="76" t="s">
        <v>227</v>
      </c>
      <c r="C108" s="76" t="s">
        <v>157</v>
      </c>
      <c r="D108" s="78" t="s">
        <v>263</v>
      </c>
      <c r="E108" s="78" t="s">
        <v>242</v>
      </c>
      <c r="F108" s="78" t="s">
        <v>179</v>
      </c>
      <c r="G108" s="78" t="s">
        <v>185</v>
      </c>
      <c r="H108" s="79">
        <v>200000</v>
      </c>
      <c r="I108" s="79"/>
      <c r="J108" s="89"/>
    </row>
    <row r="109" spans="1:10" ht="12.75">
      <c r="A109" s="75" t="s">
        <v>115</v>
      </c>
      <c r="B109" s="85" t="s">
        <v>233</v>
      </c>
      <c r="C109" s="85" t="s">
        <v>157</v>
      </c>
      <c r="D109" s="86"/>
      <c r="E109" s="86"/>
      <c r="F109" s="86"/>
      <c r="G109" s="86"/>
      <c r="H109" s="87">
        <v>730000</v>
      </c>
      <c r="I109" s="77">
        <f>I110</f>
        <v>325222.85</v>
      </c>
      <c r="J109" s="89">
        <f t="shared" si="1"/>
        <v>404777.15</v>
      </c>
    </row>
    <row r="110" spans="1:10" ht="25.5">
      <c r="A110" s="76" t="s">
        <v>234</v>
      </c>
      <c r="B110" s="76" t="s">
        <v>233</v>
      </c>
      <c r="C110" s="76" t="s">
        <v>157</v>
      </c>
      <c r="D110" s="78" t="s">
        <v>235</v>
      </c>
      <c r="E110" s="78" t="s">
        <v>247</v>
      </c>
      <c r="F110" s="78" t="s">
        <v>236</v>
      </c>
      <c r="G110" s="78" t="s">
        <v>162</v>
      </c>
      <c r="H110" s="79">
        <v>730000</v>
      </c>
      <c r="I110" s="79">
        <v>325222.85</v>
      </c>
      <c r="J110" s="89">
        <f t="shared" si="1"/>
        <v>404777.15</v>
      </c>
    </row>
    <row r="111" spans="1:10" ht="12.75">
      <c r="A111" s="75" t="s">
        <v>116</v>
      </c>
      <c r="B111" s="85" t="s">
        <v>186</v>
      </c>
      <c r="C111" s="85" t="s">
        <v>157</v>
      </c>
      <c r="D111" s="86"/>
      <c r="E111" s="86"/>
      <c r="F111" s="86"/>
      <c r="G111" s="86"/>
      <c r="H111" s="87">
        <v>200000</v>
      </c>
      <c r="I111" s="87">
        <f>I112+I113+I114</f>
        <v>14195.76</v>
      </c>
      <c r="J111" s="90">
        <f t="shared" si="1"/>
        <v>185804.24</v>
      </c>
    </row>
    <row r="112" spans="1:10" ht="12.75">
      <c r="A112" s="76" t="s">
        <v>223</v>
      </c>
      <c r="B112" s="76" t="s">
        <v>186</v>
      </c>
      <c r="C112" s="76" t="s">
        <v>157</v>
      </c>
      <c r="D112" s="78" t="s">
        <v>237</v>
      </c>
      <c r="E112" s="78" t="s">
        <v>242</v>
      </c>
      <c r="F112" s="78" t="s">
        <v>226</v>
      </c>
      <c r="G112" s="78" t="s">
        <v>162</v>
      </c>
      <c r="H112" s="79">
        <v>40000</v>
      </c>
      <c r="I112" s="79">
        <v>0</v>
      </c>
      <c r="J112" s="89">
        <f t="shared" si="1"/>
        <v>40000</v>
      </c>
    </row>
    <row r="113" spans="1:10" ht="12.75">
      <c r="A113" s="76" t="s">
        <v>176</v>
      </c>
      <c r="B113" s="76" t="s">
        <v>186</v>
      </c>
      <c r="C113" s="76" t="s">
        <v>157</v>
      </c>
      <c r="D113" s="78" t="s">
        <v>237</v>
      </c>
      <c r="E113" s="78" t="s">
        <v>242</v>
      </c>
      <c r="F113" s="78" t="s">
        <v>177</v>
      </c>
      <c r="G113" s="78" t="s">
        <v>162</v>
      </c>
      <c r="H113" s="79">
        <v>60000</v>
      </c>
      <c r="I113" s="79">
        <v>14195.76</v>
      </c>
      <c r="J113" s="89">
        <f t="shared" si="1"/>
        <v>45804.24</v>
      </c>
    </row>
    <row r="114" spans="1:10" ht="12.75">
      <c r="A114" s="76" t="s">
        <v>178</v>
      </c>
      <c r="B114" s="76" t="s">
        <v>186</v>
      </c>
      <c r="C114" s="76" t="s">
        <v>157</v>
      </c>
      <c r="D114" s="78" t="s">
        <v>263</v>
      </c>
      <c r="E114" s="78" t="s">
        <v>242</v>
      </c>
      <c r="F114" s="78" t="s">
        <v>179</v>
      </c>
      <c r="G114" s="78" t="s">
        <v>264</v>
      </c>
      <c r="H114" s="79">
        <v>100000</v>
      </c>
      <c r="I114" s="79"/>
      <c r="J114" s="89"/>
    </row>
    <row r="115" spans="1:10" ht="31.5" customHeight="1">
      <c r="A115" s="80" t="s">
        <v>117</v>
      </c>
      <c r="B115" s="81" t="s">
        <v>118</v>
      </c>
      <c r="C115" s="82" t="s">
        <v>101</v>
      </c>
      <c r="D115" s="83"/>
      <c r="E115" s="84"/>
      <c r="F115" s="84" t="s">
        <v>119</v>
      </c>
      <c r="G115" s="83"/>
      <c r="H115" s="84">
        <v>-5679000</v>
      </c>
      <c r="I115" s="83">
        <v>4839619.16</v>
      </c>
      <c r="J115" s="89">
        <v>0</v>
      </c>
    </row>
  </sheetData>
  <sheetProtection/>
  <mergeCells count="2">
    <mergeCell ref="B1:F1"/>
    <mergeCell ref="B2:F2"/>
  </mergeCells>
  <conditionalFormatting sqref="I109 E115:F115 I84 I6 I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workbookViewId="0" topLeftCell="A1">
      <selection activeCell="E24" sqref="E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5" t="s">
        <v>18</v>
      </c>
      <c r="B1" s="115"/>
      <c r="C1" s="115"/>
      <c r="D1" s="115"/>
      <c r="E1" s="115"/>
      <c r="F1" s="115"/>
    </row>
    <row r="2" spans="1:6" ht="12.75" customHeight="1">
      <c r="A2" s="105" t="s">
        <v>25</v>
      </c>
      <c r="B2" s="105"/>
      <c r="C2" s="105"/>
      <c r="D2" s="105"/>
      <c r="E2" s="105"/>
      <c r="F2" s="10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16" t="s">
        <v>23</v>
      </c>
      <c r="D4" s="95" t="s">
        <v>17</v>
      </c>
      <c r="E4" s="95" t="s">
        <v>12</v>
      </c>
      <c r="F4" s="98" t="s">
        <v>15</v>
      </c>
    </row>
    <row r="5" spans="1:6" ht="4.5" customHeight="1">
      <c r="A5" s="108"/>
      <c r="B5" s="111"/>
      <c r="C5" s="117"/>
      <c r="D5" s="96"/>
      <c r="E5" s="96"/>
      <c r="F5" s="99"/>
    </row>
    <row r="6" spans="1:6" ht="6" customHeight="1">
      <c r="A6" s="108"/>
      <c r="B6" s="111"/>
      <c r="C6" s="117"/>
      <c r="D6" s="96"/>
      <c r="E6" s="96"/>
      <c r="F6" s="99"/>
    </row>
    <row r="7" spans="1:6" ht="4.5" customHeight="1">
      <c r="A7" s="108"/>
      <c r="B7" s="111"/>
      <c r="C7" s="117"/>
      <c r="D7" s="96"/>
      <c r="E7" s="96"/>
      <c r="F7" s="99"/>
    </row>
    <row r="8" spans="1:6" ht="6" customHeight="1">
      <c r="A8" s="108"/>
      <c r="B8" s="111"/>
      <c r="C8" s="117"/>
      <c r="D8" s="96"/>
      <c r="E8" s="96"/>
      <c r="F8" s="99"/>
    </row>
    <row r="9" spans="1:6" ht="6" customHeight="1">
      <c r="A9" s="108"/>
      <c r="B9" s="111"/>
      <c r="C9" s="117"/>
      <c r="D9" s="96"/>
      <c r="E9" s="96"/>
      <c r="F9" s="99"/>
    </row>
    <row r="10" spans="1:6" ht="18" customHeight="1">
      <c r="A10" s="109"/>
      <c r="B10" s="112"/>
      <c r="C10" s="118"/>
      <c r="D10" s="97"/>
      <c r="E10" s="97"/>
      <c r="F10" s="10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>
      <c r="A12" s="67" t="s">
        <v>120</v>
      </c>
      <c r="B12" s="64" t="s">
        <v>121</v>
      </c>
      <c r="C12" s="68" t="s">
        <v>101</v>
      </c>
      <c r="D12" s="65">
        <v>-5679000</v>
      </c>
      <c r="E12" s="65">
        <v>4839619.16</v>
      </c>
      <c r="F12" s="66">
        <f>D12+E12</f>
        <v>-839380.8399999999</v>
      </c>
    </row>
    <row r="13" spans="1:6" ht="12.75">
      <c r="A13" s="51" t="s">
        <v>40</v>
      </c>
      <c r="B13" s="47"/>
      <c r="C13" s="48"/>
      <c r="D13" s="49"/>
      <c r="E13" s="49"/>
      <c r="F13" s="50"/>
    </row>
    <row r="14" spans="1:6" ht="22.5">
      <c r="A14" s="60" t="s">
        <v>122</v>
      </c>
      <c r="B14" s="69" t="s">
        <v>123</v>
      </c>
      <c r="C14" s="70" t="s">
        <v>101</v>
      </c>
      <c r="D14" s="62" t="s">
        <v>45</v>
      </c>
      <c r="E14" s="62" t="s">
        <v>45</v>
      </c>
      <c r="F14" s="63" t="s">
        <v>45</v>
      </c>
    </row>
    <row r="15" spans="1:6" ht="12.75">
      <c r="A15" s="51" t="s">
        <v>124</v>
      </c>
      <c r="B15" s="47"/>
      <c r="C15" s="48"/>
      <c r="D15" s="49"/>
      <c r="E15" s="49"/>
      <c r="F15" s="50"/>
    </row>
    <row r="16" spans="1:6" ht="12.75">
      <c r="A16" s="60" t="s">
        <v>125</v>
      </c>
      <c r="B16" s="69" t="s">
        <v>126</v>
      </c>
      <c r="C16" s="70" t="s">
        <v>101</v>
      </c>
      <c r="D16" s="62" t="s">
        <v>45</v>
      </c>
      <c r="E16" s="62" t="s">
        <v>45</v>
      </c>
      <c r="F16" s="63" t="s">
        <v>45</v>
      </c>
    </row>
    <row r="17" spans="1:6" ht="12.75">
      <c r="A17" s="67" t="s">
        <v>127</v>
      </c>
      <c r="B17" s="64" t="s">
        <v>128</v>
      </c>
      <c r="C17" s="68" t="s">
        <v>129</v>
      </c>
      <c r="D17" s="65">
        <v>-5679000</v>
      </c>
      <c r="E17" s="65">
        <v>-4839619.16</v>
      </c>
      <c r="F17" s="66">
        <f>D17+E17</f>
        <v>-10518619.16</v>
      </c>
    </row>
    <row r="18" spans="1:6" ht="22.5">
      <c r="A18" s="67" t="s">
        <v>130</v>
      </c>
      <c r="B18" s="64" t="s">
        <v>128</v>
      </c>
      <c r="C18" s="68" t="s">
        <v>131</v>
      </c>
      <c r="D18" s="65">
        <v>-5679000</v>
      </c>
      <c r="E18" s="65">
        <v>-4839619.16</v>
      </c>
      <c r="F18" s="66">
        <f>D18+E18</f>
        <v>-10518619.16</v>
      </c>
    </row>
    <row r="19" spans="1:6" ht="45">
      <c r="A19" s="67" t="s">
        <v>132</v>
      </c>
      <c r="B19" s="64" t="s">
        <v>128</v>
      </c>
      <c r="C19" s="68" t="s">
        <v>133</v>
      </c>
      <c r="D19" s="65" t="s">
        <v>45</v>
      </c>
      <c r="E19" s="65" t="s">
        <v>45</v>
      </c>
      <c r="F19" s="66" t="s">
        <v>45</v>
      </c>
    </row>
    <row r="20" spans="1:6" ht="12.75">
      <c r="A20" s="67" t="s">
        <v>134</v>
      </c>
      <c r="B20" s="64" t="s">
        <v>135</v>
      </c>
      <c r="C20" s="68" t="s">
        <v>136</v>
      </c>
      <c r="D20" s="65">
        <v>-5679000</v>
      </c>
      <c r="E20" s="65">
        <v>4839619.16</v>
      </c>
      <c r="F20" s="66" t="s">
        <v>119</v>
      </c>
    </row>
    <row r="21" spans="1:6" ht="22.5">
      <c r="A21" s="36" t="s">
        <v>137</v>
      </c>
      <c r="B21" s="33" t="s">
        <v>135</v>
      </c>
      <c r="C21" s="45" t="s">
        <v>138</v>
      </c>
      <c r="D21" s="65">
        <v>-5679000</v>
      </c>
      <c r="E21" s="65">
        <v>4839619.16</v>
      </c>
      <c r="F21" s="46" t="s">
        <v>119</v>
      </c>
    </row>
    <row r="22" spans="1:6" ht="22.5">
      <c r="A22" s="36" t="s">
        <v>139</v>
      </c>
      <c r="B22" s="33" t="s">
        <v>135</v>
      </c>
      <c r="C22" s="45" t="s">
        <v>140</v>
      </c>
      <c r="D22" s="35"/>
      <c r="E22" s="35" t="s">
        <v>45</v>
      </c>
      <c r="F22" s="46" t="s">
        <v>119</v>
      </c>
    </row>
    <row r="23" spans="1:6" ht="23.25" thickBot="1">
      <c r="A23" s="36" t="s">
        <v>141</v>
      </c>
      <c r="B23" s="33" t="s">
        <v>135</v>
      </c>
      <c r="C23" s="45" t="s">
        <v>142</v>
      </c>
      <c r="D23" s="35"/>
      <c r="E23" s="35" t="s">
        <v>45</v>
      </c>
      <c r="F23" s="46" t="s">
        <v>119</v>
      </c>
    </row>
    <row r="24" spans="1:6" ht="12.75" customHeight="1">
      <c r="A24" s="56"/>
      <c r="B24" s="55"/>
      <c r="C24" s="53"/>
      <c r="D24" s="52"/>
      <c r="E24" s="52"/>
      <c r="F24" s="54"/>
    </row>
    <row r="25" ht="23.25" customHeight="1"/>
    <row r="26" ht="15.75">
      <c r="A26" s="92" t="s">
        <v>253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143</v>
      </c>
      <c r="B1" s="1" t="s">
        <v>144</v>
      </c>
    </row>
    <row r="2" spans="1:2" ht="12.75">
      <c r="A2" t="s">
        <v>145</v>
      </c>
      <c r="B2" s="1" t="s">
        <v>144</v>
      </c>
    </row>
    <row r="3" spans="1:2" ht="12.75">
      <c r="A3" t="s">
        <v>146</v>
      </c>
      <c r="B3" s="1" t="s">
        <v>147</v>
      </c>
    </row>
    <row r="4" spans="1:2" ht="12.75">
      <c r="A4" t="s">
        <v>148</v>
      </c>
      <c r="B4" s="1" t="s">
        <v>149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Администрация</cp:lastModifiedBy>
  <cp:lastPrinted>2016-05-04T13:24:49Z</cp:lastPrinted>
  <dcterms:created xsi:type="dcterms:W3CDTF">1999-06-18T11:49:53Z</dcterms:created>
  <dcterms:modified xsi:type="dcterms:W3CDTF">2016-05-04T13:26:47Z</dcterms:modified>
  <cp:category/>
  <cp:version/>
  <cp:contentType/>
  <cp:contentStatus/>
</cp:coreProperties>
</file>