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олугодие 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<sst xmlns="http://schemas.openxmlformats.org/spreadsheetml/2006/main" count="89" uniqueCount="88">
  <si>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</si>
  <si>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</si>
  <si>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</si>
  <si>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</si>
  <si>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</si>
  <si>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</si>
  <si>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</si>
  <si>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</si>
  <si>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</si>
  <si>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</si>
  <si>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</si>
  <si>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</si>
  <si>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ВСЕГО ДОХОДОВ</t>
  </si>
  <si>
    <t>1 06 06000 00 0000 110</t>
  </si>
  <si>
    <t>Субвенции</t>
  </si>
  <si>
    <t>Наименование доходных источников</t>
  </si>
  <si>
    <t>1 06 01030 10 0000 110</t>
  </si>
  <si>
    <t>1 11 05035 10 0000 120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</si>
  <si>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</si>
  <si>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</si>
  <si>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</si>
  <si>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2 02 04999 10 0000 151</t>
  </si>
  <si>
    <t>Иные межбюджетные трансферты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</si>
  <si>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</si>
  <si>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</si>
  <si>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 xml:space="preserve">Государственная  пошлина </t>
  </si>
  <si>
    <t>Прочие поступления от использования имущества, находящегося в собственности поселений</t>
  </si>
  <si>
    <t>1 08 04020 01 0000 110</t>
  </si>
  <si>
    <t>Дотации  бюджетам  субъектов  Российской Федерации</t>
  </si>
  <si>
    <t>1 11 09045 00 0000 000</t>
  </si>
  <si>
    <t>1 11 09045 10 0111 120</t>
  </si>
  <si>
    <t xml:space="preserve">Прочие субсидии бюджетам поселений </t>
  </si>
  <si>
    <t>Невыясненные поступления</t>
  </si>
  <si>
    <t>1 14 01050 10 0000 420</t>
  </si>
  <si>
    <t>Доходы от продажи квартир, находящихся в собственности поселений</t>
  </si>
  <si>
    <t>Акцизы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</si>
  <si>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</si>
  <si>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</si>
  <si>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</si>
  <si>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1 03 02200 01 0000 110</t>
  </si>
  <si>
    <t>1 03 02250 01 0000 110</t>
  </si>
  <si>
    <t>1 03 02260 01 0000 110</t>
  </si>
  <si>
    <t>Доходы от уплаты акцизов на моторные масла, зачисляемые в консолидированные бюджеты субъектов Российской Федерации</t>
  </si>
  <si>
    <t>Доходы от уплаты акцизов на автом.бензин, зачисляемые в консолидированные бюджеты субъектов Российской Федерацииавтом.бензин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</si>
  <si>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</si>
  <si>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</si>
  <si>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>Субсидии</t>
  </si>
  <si>
    <r>
      <t>Утверждены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Решением Совета депутатов  </t>
    </r>
  </si>
  <si>
    <t xml:space="preserve">Приложение № 1 </t>
  </si>
  <si>
    <t xml:space="preserve">Исполнено  </t>
  </si>
  <si>
    <t xml:space="preserve">Доходы от оказания платных услуг и компенсации  затрат государства </t>
  </si>
  <si>
    <t>1 13 01995 10 0122 130</t>
  </si>
  <si>
    <t>Прочие доходы местных бюджетов от оказания платных услуг государства</t>
  </si>
  <si>
    <t xml:space="preserve"> 1 14 00000 00 0000 000</t>
  </si>
  <si>
    <t>Доходы от продажи материальных и нематериальных активов</t>
  </si>
  <si>
    <t>1 14 02052 10 0000 140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</si>
  <si>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</si>
  <si>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ГОСУДАРСТВЕННАЯ ПОШЛИНА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</si>
  <si>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</si>
  <si>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 xml:space="preserve">Бюджет  на          2019 г. </t>
  </si>
  <si>
    <t>% исполнения</t>
  </si>
  <si>
    <t>Субвенции бюджетам поселений на выполнение передаваемых полномочий субъектов РФ</t>
  </si>
  <si>
    <t>1 05 03010 01 0000 110</t>
  </si>
  <si>
    <t>Единый сельскохозяйственный налог</t>
  </si>
  <si>
    <t>НАЛОГИ НА СОВОКУПНЫЙ ДОХОД</t>
  </si>
  <si>
    <t>1 05 00000 00 0000 000</t>
  </si>
  <si>
    <t>МО Бегуницкое сельское поселение</t>
  </si>
  <si>
    <t xml:space="preserve"> 1 08 04020 01 1000 110</t>
  </si>
  <si>
    <t xml:space="preserve"> 1 08 00000 00 0000 000</t>
  </si>
  <si>
    <t>от ____.___.2020 года  №_____</t>
  </si>
  <si>
    <t>Прочие неналоговые доходы</t>
  </si>
  <si>
    <t>1 17 00000 00 0000 000</t>
  </si>
  <si>
    <t>1 17 01050 10 0000 140</t>
  </si>
  <si>
    <t>Невыясненные поступления, зачисляемые в бюджеты сельских поселений</t>
  </si>
  <si>
    <t xml:space="preserve">Дотации бюджетам поселений на выравнивание бюджетной обеспеченности </t>
  </si>
  <si>
    <t>2 02 20077 10 0000 150</t>
  </si>
  <si>
    <t>2 02 10001 00 0000 150</t>
  </si>
  <si>
    <t>2 02 16001 10 0000 150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</si>
  <si>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</si>
  <si>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</si>
  <si>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2 02  29999 10 0000 150</t>
  </si>
  <si>
    <t>2 02 20216 10 0000 150</t>
  </si>
  <si>
    <t>2 02 30024 10 0000 150</t>
  </si>
  <si>
    <t>2 02 35118 10 0000 150</t>
  </si>
  <si>
    <t>2 02 40014 10 0000 150</t>
  </si>
  <si>
    <t xml:space="preserve">Поступления  доходов в бюджет мунципального образования Бегуницкое  сельское поселение                                                                 за 1 полугодие2020  года                       </t>
  </si>
  <si>
    <t>2 02 25576 10 0000 150</t>
  </si>
  <si>
    <t>Субсидии бюджетам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</si>
</sst>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rgb="FF000000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distributed"/>
    </xf>
    <xf numFmtId="0" fontId="4" fillId="0" borderId="11" xfId="0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49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181" fontId="4" fillId="0" borderId="17" xfId="0" applyNumberFormat="1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distributed"/>
    </xf>
    <xf numFmtId="0" fontId="9" fillId="0" borderId="11" xfId="0" applyFont="1" applyBorder="1" applyAlignment="1">
      <alignment horizontal="left" vertical="distributed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distributed"/>
    </xf>
    <xf numFmtId="4" fontId="4" fillId="0" borderId="17" xfId="0" applyNumberFormat="1" applyFont="1" applyBorder="1" applyAlignment="1">
      <alignment horizontal="center" vertical="distributed"/>
    </xf>
    <xf numFmtId="4" fontId="4" fillId="0" borderId="11" xfId="0" applyNumberFormat="1" applyFont="1" applyBorder="1" applyAlignment="1">
      <alignment horizontal="center" vertical="distributed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4" fontId="4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4" fontId="5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distributed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81" fontId="4" fillId="33" borderId="17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distributed"/>
    </xf>
    <xf numFmtId="0" fontId="8" fillId="33" borderId="17" xfId="0" applyFont="1" applyFill="1" applyBorder="1" applyAlignment="1">
      <alignment horizontal="center" vertical="distributed"/>
    </xf>
    <xf numFmtId="4" fontId="4" fillId="33" borderId="17" xfId="0" applyNumberFormat="1" applyFont="1" applyFill="1" applyBorder="1" applyAlignment="1">
      <alignment horizontal="center" vertical="distributed"/>
    </xf>
    <xf numFmtId="181" fontId="4" fillId="33" borderId="11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distributed"/>
    </xf>
    <xf numFmtId="0" fontId="2" fillId="33" borderId="23" xfId="0" applyFont="1" applyFill="1" applyBorder="1" applyAlignment="1">
      <alignment horizontal="center" vertical="distributed"/>
    </xf>
    <xf numFmtId="4" fontId="4" fillId="33" borderId="23" xfId="0" applyNumberFormat="1" applyFont="1" applyFill="1" applyBorder="1" applyAlignment="1">
      <alignment horizontal="center" vertical="distributed"/>
    </xf>
    <xf numFmtId="181" fontId="4" fillId="33" borderId="2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distributed"/>
    </xf>
    <xf numFmtId="0" fontId="1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distributed"/>
    </xf>
    <xf numFmtId="49" fontId="8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5" zoomScaleNormal="85" zoomScalePageLayoutView="0" workbookViewId="0" topLeftCell="A26">
      <selection activeCell="L46" sqref="L46"/>
    </sheetView>
  </sheetViews>
  <sheetFormatPr defaultColWidth="9.140625" defaultRowHeight="12.75"/>
  <cols>
    <col min="1" max="1" width="21.57421875" style="5" customWidth="1"/>
    <col min="2" max="2" width="48.140625" style="1" customWidth="1"/>
    <col min="3" max="3" width="16.8515625" style="1" customWidth="1"/>
    <col min="4" max="4" width="12.7109375" style="1" customWidth="1"/>
    <col min="5" max="5" width="12.421875" style="1" customWidth="1"/>
    <col min="11" max="16384" width="9.140625" style="1" customWidth="1"/>
  </cols>
  <sheetData>
    <row r="1" spans="1:5" ht="17.25" customHeight="1">
      <c r="A1" s="6"/>
      <c r="B1" s="36"/>
      <c r="C1" s="77" t="s">
        <v>48</v>
      </c>
      <c r="D1" s="77"/>
      <c r="E1" s="77"/>
    </row>
    <row r="2" spans="1:5" ht="30.75" customHeight="1">
      <c r="A2" s="6"/>
      <c r="B2" s="78" t="s">
        <v>47</v>
      </c>
      <c r="C2" s="79"/>
      <c r="D2" s="79"/>
      <c r="E2" s="79"/>
    </row>
    <row r="3" spans="1:5" ht="19.5" customHeight="1">
      <c r="A3" s="6"/>
      <c r="B3" s="36"/>
      <c r="C3" s="36"/>
      <c r="D3" s="36"/>
      <c r="E3" s="36" t="s">
        <v>66</v>
      </c>
    </row>
    <row r="4" spans="1:6" ht="18.75" customHeight="1">
      <c r="A4" s="6"/>
      <c r="B4" s="80" t="s">
        <v>69</v>
      </c>
      <c r="C4" s="80"/>
      <c r="D4" s="81"/>
      <c r="E4" s="80"/>
      <c r="F4" s="35"/>
    </row>
    <row r="5" spans="1:6" ht="12.75" customHeight="1">
      <c r="A5" s="6"/>
      <c r="B5" s="29"/>
      <c r="C5" s="29"/>
      <c r="D5" s="29"/>
      <c r="E5" s="29"/>
      <c r="F5" s="35"/>
    </row>
    <row r="6" spans="1:5" ht="32.25" customHeight="1">
      <c r="A6" s="76" t="s">
        <v>85</v>
      </c>
      <c r="B6" s="76"/>
      <c r="C6" s="76"/>
      <c r="D6" s="76"/>
      <c r="E6" s="76"/>
    </row>
    <row r="7" spans="1:2" ht="11.25" customHeight="1" thickBot="1">
      <c r="A7" s="12"/>
      <c r="B7" s="12"/>
    </row>
    <row r="8" spans="1:5" ht="39.75" customHeight="1" thickBot="1">
      <c r="A8" s="13" t="s">
        <v>0</v>
      </c>
      <c r="B8" s="2" t="s">
        <v>15</v>
      </c>
      <c r="C8" s="11" t="s">
        <v>59</v>
      </c>
      <c r="D8" s="14" t="s">
        <v>49</v>
      </c>
      <c r="E8" s="37" t="s">
        <v>60</v>
      </c>
    </row>
    <row r="9" spans="1:5" ht="20.25" customHeight="1">
      <c r="A9" s="61"/>
      <c r="B9" s="62" t="s">
        <v>24</v>
      </c>
      <c r="C9" s="63">
        <f>C10+C12+C19+C23+C25+C31+C33+C29+C17</f>
        <v>34074600</v>
      </c>
      <c r="D9" s="63">
        <f>D10+D12+D19+D24+D25+D29+D31+D33+D17</f>
        <v>10832848.090000002</v>
      </c>
      <c r="E9" s="64">
        <f aca="true" t="shared" si="0" ref="E9:E28">D9/C9*100</f>
        <v>31.79156348130279</v>
      </c>
    </row>
    <row r="10" spans="1:5" ht="15" customHeight="1">
      <c r="A10" s="16" t="s">
        <v>1</v>
      </c>
      <c r="B10" s="3" t="s">
        <v>2</v>
      </c>
      <c r="C10" s="40">
        <f>SUM(C11)</f>
        <v>11500000</v>
      </c>
      <c r="D10" s="40">
        <f>D11</f>
        <v>5848598.2</v>
      </c>
      <c r="E10" s="30">
        <f t="shared" si="0"/>
        <v>50.85737565217392</v>
      </c>
    </row>
    <row r="11" spans="1:5" ht="15" customHeight="1">
      <c r="A11" s="18" t="s">
        <v>3</v>
      </c>
      <c r="B11" s="8" t="s">
        <v>4</v>
      </c>
      <c r="C11" s="41">
        <v>11500000</v>
      </c>
      <c r="D11" s="41">
        <v>5848598.2</v>
      </c>
      <c r="E11" s="31">
        <f t="shared" si="0"/>
        <v>50.85737565217392</v>
      </c>
    </row>
    <row r="12" spans="1:5" ht="15" customHeight="1">
      <c r="A12" s="16" t="s">
        <v>39</v>
      </c>
      <c r="B12" s="9" t="s">
        <v>35</v>
      </c>
      <c r="C12" s="42">
        <f>C13</f>
        <v>2133000</v>
      </c>
      <c r="D12" s="42">
        <f>D13</f>
        <v>936096.25</v>
      </c>
      <c r="E12" s="30">
        <f t="shared" si="0"/>
        <v>43.88636896390061</v>
      </c>
    </row>
    <row r="13" spans="1:5" ht="28.5" customHeight="1">
      <c r="A13" s="18" t="s">
        <v>36</v>
      </c>
      <c r="B13" s="33" t="s">
        <v>44</v>
      </c>
      <c r="C13" s="41">
        <v>2133000</v>
      </c>
      <c r="D13" s="41">
        <v>936096.25</v>
      </c>
      <c r="E13" s="31">
        <f t="shared" si="0"/>
        <v>43.88636896390061</v>
      </c>
    </row>
    <row r="14" spans="1:5" ht="21" customHeight="1" hidden="1">
      <c r="A14" s="18" t="s">
        <v>38</v>
      </c>
      <c r="B14" s="32" t="s">
        <v>42</v>
      </c>
      <c r="C14" s="41"/>
      <c r="D14" s="41">
        <v>5.4</v>
      </c>
      <c r="E14" s="31"/>
    </row>
    <row r="15" spans="1:5" ht="21" customHeight="1" hidden="1">
      <c r="A15" s="18" t="s">
        <v>40</v>
      </c>
      <c r="B15" s="32" t="s">
        <v>43</v>
      </c>
      <c r="C15" s="41"/>
      <c r="D15" s="41">
        <v>515.5</v>
      </c>
      <c r="E15" s="31"/>
    </row>
    <row r="16" spans="1:5" ht="21" customHeight="1" hidden="1">
      <c r="A16" s="18" t="s">
        <v>41</v>
      </c>
      <c r="B16" s="32" t="s">
        <v>37</v>
      </c>
      <c r="C16" s="41"/>
      <c r="D16" s="41"/>
      <c r="E16" s="31"/>
    </row>
    <row r="17" spans="1:5" ht="21" customHeight="1">
      <c r="A17" s="16" t="s">
        <v>65</v>
      </c>
      <c r="B17" s="72" t="s">
        <v>64</v>
      </c>
      <c r="C17" s="42">
        <f>C18</f>
        <v>1600</v>
      </c>
      <c r="D17" s="42">
        <f>D18</f>
        <v>4415.1</v>
      </c>
      <c r="E17" s="30">
        <f>E18</f>
        <v>275.94375</v>
      </c>
    </row>
    <row r="18" spans="1:5" ht="21" customHeight="1">
      <c r="A18" s="18" t="s">
        <v>62</v>
      </c>
      <c r="B18" s="32" t="s">
        <v>63</v>
      </c>
      <c r="C18" s="41">
        <v>1600</v>
      </c>
      <c r="D18" s="41">
        <v>4415.1</v>
      </c>
      <c r="E18" s="31">
        <f>D18/C18*100</f>
        <v>275.94375</v>
      </c>
    </row>
    <row r="19" spans="1:5" ht="14.25" customHeight="1">
      <c r="A19" s="16" t="s">
        <v>5</v>
      </c>
      <c r="B19" s="3" t="s">
        <v>6</v>
      </c>
      <c r="C19" s="40">
        <f>C20+C21</f>
        <v>11470000</v>
      </c>
      <c r="D19" s="40">
        <f>D20+D21</f>
        <v>2609804.4499999997</v>
      </c>
      <c r="E19" s="30">
        <f t="shared" si="0"/>
        <v>22.753308195292064</v>
      </c>
    </row>
    <row r="20" spans="1:5" ht="15" customHeight="1">
      <c r="A20" s="18" t="s">
        <v>16</v>
      </c>
      <c r="B20" s="8" t="s">
        <v>7</v>
      </c>
      <c r="C20" s="41">
        <v>670000</v>
      </c>
      <c r="D20" s="41">
        <v>123745.69</v>
      </c>
      <c r="E20" s="31">
        <f t="shared" si="0"/>
        <v>18.469505970149257</v>
      </c>
    </row>
    <row r="21" spans="1:5" ht="15" customHeight="1">
      <c r="A21" s="18" t="s">
        <v>13</v>
      </c>
      <c r="B21" s="8" t="s">
        <v>8</v>
      </c>
      <c r="C21" s="41">
        <v>10800000</v>
      </c>
      <c r="D21" s="41">
        <v>2486058.76</v>
      </c>
      <c r="E21" s="31">
        <f t="shared" si="0"/>
        <v>23.01906259259259</v>
      </c>
    </row>
    <row r="22" spans="1:5" ht="12.75" customHeight="1" hidden="1">
      <c r="A22" s="49" t="s">
        <v>27</v>
      </c>
      <c r="B22" s="50" t="s">
        <v>25</v>
      </c>
      <c r="C22" s="51"/>
      <c r="D22" s="42"/>
      <c r="E22" s="30"/>
    </row>
    <row r="23" spans="1:5" ht="18.75" customHeight="1">
      <c r="A23" s="82" t="s">
        <v>68</v>
      </c>
      <c r="B23" s="52" t="s">
        <v>57</v>
      </c>
      <c r="C23" s="56">
        <f>C24</f>
        <v>40000</v>
      </c>
      <c r="D23" s="55">
        <f>D24</f>
        <v>10700</v>
      </c>
      <c r="E23" s="30">
        <f>E24</f>
        <v>26.75</v>
      </c>
    </row>
    <row r="24" spans="1:5" ht="42" customHeight="1">
      <c r="A24" s="83" t="s">
        <v>67</v>
      </c>
      <c r="B24" s="53" t="s">
        <v>58</v>
      </c>
      <c r="C24" s="43">
        <v>40000</v>
      </c>
      <c r="D24" s="54">
        <v>10700</v>
      </c>
      <c r="E24" s="31">
        <f>D24/C24*100</f>
        <v>26.75</v>
      </c>
    </row>
    <row r="25" spans="1:5" ht="30" customHeight="1">
      <c r="A25" s="15" t="s">
        <v>9</v>
      </c>
      <c r="B25" s="48" t="s">
        <v>10</v>
      </c>
      <c r="C25" s="39">
        <f>C26+C27</f>
        <v>2900000</v>
      </c>
      <c r="D25" s="40">
        <f>D26+D27</f>
        <v>1336290.88</v>
      </c>
      <c r="E25" s="30">
        <f>E26</f>
        <v>47.91585571428571</v>
      </c>
    </row>
    <row r="26" spans="1:5" ht="52.5" customHeight="1">
      <c r="A26" s="18" t="s">
        <v>17</v>
      </c>
      <c r="B26" s="19" t="s">
        <v>19</v>
      </c>
      <c r="C26" s="43">
        <v>1400000</v>
      </c>
      <c r="D26" s="43">
        <v>670821.98</v>
      </c>
      <c r="E26" s="31">
        <f t="shared" si="0"/>
        <v>47.91585571428571</v>
      </c>
    </row>
    <row r="27" spans="1:5" ht="24.75" customHeight="1">
      <c r="A27" s="18" t="s">
        <v>29</v>
      </c>
      <c r="B27" s="25" t="s">
        <v>26</v>
      </c>
      <c r="C27" s="44">
        <f>C28</f>
        <v>1500000</v>
      </c>
      <c r="D27" s="44">
        <f>D28</f>
        <v>665468.9</v>
      </c>
      <c r="E27" s="30">
        <f t="shared" si="0"/>
        <v>44.36459333333333</v>
      </c>
    </row>
    <row r="28" spans="1:5" ht="27" customHeight="1">
      <c r="A28" s="18" t="s">
        <v>30</v>
      </c>
      <c r="B28" s="23" t="s">
        <v>26</v>
      </c>
      <c r="C28" s="43">
        <v>1500000</v>
      </c>
      <c r="D28" s="43">
        <v>665468.9</v>
      </c>
      <c r="E28" s="31">
        <f t="shared" si="0"/>
        <v>44.36459333333333</v>
      </c>
    </row>
    <row r="29" spans="1:5" ht="26.25" customHeight="1">
      <c r="A29" s="16" t="s">
        <v>11</v>
      </c>
      <c r="B29" s="7" t="s">
        <v>50</v>
      </c>
      <c r="C29" s="44">
        <f>SUM(C30:C30)</f>
        <v>230000</v>
      </c>
      <c r="D29" s="44">
        <f>D30</f>
        <v>85802</v>
      </c>
      <c r="E29" s="30">
        <f aca="true" t="shared" si="1" ref="E29:E34">D29/C29*100</f>
        <v>37.305217391304346</v>
      </c>
    </row>
    <row r="30" spans="1:5" ht="27.75" customHeight="1">
      <c r="A30" s="18" t="s">
        <v>51</v>
      </c>
      <c r="B30" s="24" t="s">
        <v>52</v>
      </c>
      <c r="C30" s="43">
        <v>230000</v>
      </c>
      <c r="D30" s="43">
        <v>85802</v>
      </c>
      <c r="E30" s="31">
        <f t="shared" si="1"/>
        <v>37.305217391304346</v>
      </c>
    </row>
    <row r="31" spans="1:5" ht="27.75" customHeight="1">
      <c r="A31" s="16" t="s">
        <v>53</v>
      </c>
      <c r="B31" s="45" t="s">
        <v>54</v>
      </c>
      <c r="C31" s="44">
        <f>C32</f>
        <v>5800000</v>
      </c>
      <c r="D31" s="44">
        <f>D32</f>
        <v>0</v>
      </c>
      <c r="E31" s="30">
        <f t="shared" si="1"/>
        <v>0</v>
      </c>
    </row>
    <row r="32" spans="1:5" ht="62.25" customHeight="1">
      <c r="A32" s="18" t="s">
        <v>55</v>
      </c>
      <c r="B32" s="46" t="s">
        <v>56</v>
      </c>
      <c r="C32" s="43">
        <v>5800000</v>
      </c>
      <c r="D32" s="43">
        <v>0</v>
      </c>
      <c r="E32" s="31">
        <f t="shared" si="1"/>
        <v>0</v>
      </c>
    </row>
    <row r="33" spans="1:5" ht="20.25" customHeight="1">
      <c r="A33" s="16" t="s">
        <v>71</v>
      </c>
      <c r="B33" s="73" t="s">
        <v>70</v>
      </c>
      <c r="C33" s="44">
        <f>C38</f>
        <v>0</v>
      </c>
      <c r="D33" s="44">
        <f>D38</f>
        <v>1141.21</v>
      </c>
      <c r="E33" s="30">
        <v>0</v>
      </c>
    </row>
    <row r="34" spans="1:5" ht="15" customHeight="1" hidden="1">
      <c r="A34" s="18" t="s">
        <v>33</v>
      </c>
      <c r="B34" s="20" t="s">
        <v>34</v>
      </c>
      <c r="C34" s="43"/>
      <c r="D34" s="43"/>
      <c r="E34" s="30" t="e">
        <f t="shared" si="1"/>
        <v>#DIV/0!</v>
      </c>
    </row>
    <row r="35" spans="1:5" ht="0" customHeight="1" hidden="1">
      <c r="A35" s="27"/>
      <c r="B35" s="28" t="s">
        <v>32</v>
      </c>
      <c r="C35" s="44"/>
      <c r="D35" s="44"/>
      <c r="E35" s="30"/>
    </row>
    <row r="36" spans="1:5" ht="0" customHeight="1" hidden="1">
      <c r="A36" s="34"/>
      <c r="B36" s="28"/>
      <c r="C36" s="44"/>
      <c r="D36" s="44"/>
      <c r="E36" s="30"/>
    </row>
    <row r="37" spans="1:5" ht="0" customHeight="1" hidden="1">
      <c r="A37" s="34"/>
      <c r="B37" s="28"/>
      <c r="C37" s="44"/>
      <c r="D37" s="44"/>
      <c r="E37" s="30"/>
    </row>
    <row r="38" spans="1:5" ht="39" customHeight="1">
      <c r="A38" s="47" t="s">
        <v>72</v>
      </c>
      <c r="B38" s="74" t="s">
        <v>73</v>
      </c>
      <c r="C38" s="43">
        <v>0</v>
      </c>
      <c r="D38" s="43">
        <v>1141.21</v>
      </c>
      <c r="E38" s="31">
        <v>0</v>
      </c>
    </row>
    <row r="39" spans="1:5" ht="27" customHeight="1">
      <c r="A39" s="57"/>
      <c r="B39" s="58" t="s">
        <v>20</v>
      </c>
      <c r="C39" s="59">
        <f>C40+C42+C47+C50</f>
        <v>91168495</v>
      </c>
      <c r="D39" s="59">
        <f>D40+D42+D47+D50</f>
        <v>23125154.38</v>
      </c>
      <c r="E39" s="60">
        <f aca="true" t="shared" si="2" ref="E39:E50">D39/C39*100</f>
        <v>25.365291354211777</v>
      </c>
    </row>
    <row r="40" spans="1:5" ht="14.25" customHeight="1">
      <c r="A40" s="18" t="s">
        <v>76</v>
      </c>
      <c r="B40" s="17" t="s">
        <v>28</v>
      </c>
      <c r="C40" s="44">
        <f>SUM(C41:C41)</f>
        <v>27848700</v>
      </c>
      <c r="D40" s="44">
        <f>SUM(D41:D41)</f>
        <v>16709220</v>
      </c>
      <c r="E40" s="30">
        <f t="shared" si="2"/>
        <v>60</v>
      </c>
    </row>
    <row r="41" spans="1:5" ht="27.75" customHeight="1">
      <c r="A41" s="38" t="s">
        <v>77</v>
      </c>
      <c r="B41" s="4" t="s">
        <v>74</v>
      </c>
      <c r="C41" s="43">
        <v>27848700</v>
      </c>
      <c r="D41" s="43">
        <v>16709220</v>
      </c>
      <c r="E41" s="31">
        <f t="shared" si="2"/>
        <v>60</v>
      </c>
    </row>
    <row r="42" spans="1:5" ht="14.25">
      <c r="A42" s="16"/>
      <c r="B42" s="7" t="s">
        <v>46</v>
      </c>
      <c r="C42" s="44">
        <f>C43+C45+C46+C44</f>
        <v>62000075</v>
      </c>
      <c r="D42" s="44">
        <f>D43+D45+D46</f>
        <v>5576814.38</v>
      </c>
      <c r="E42" s="30">
        <f t="shared" si="2"/>
        <v>8.994851022357635</v>
      </c>
    </row>
    <row r="43" spans="1:5" ht="38.25">
      <c r="A43" s="69" t="s">
        <v>75</v>
      </c>
      <c r="B43" s="75" t="s">
        <v>78</v>
      </c>
      <c r="C43" s="71">
        <v>49163950</v>
      </c>
      <c r="D43" s="43">
        <v>4683015.38</v>
      </c>
      <c r="E43" s="31">
        <f>D43/C43*100</f>
        <v>9.52530335743975</v>
      </c>
    </row>
    <row r="44" spans="1:5" ht="25.5">
      <c r="A44" s="69" t="s">
        <v>86</v>
      </c>
      <c r="B44" s="75" t="s">
        <v>87</v>
      </c>
      <c r="C44" s="71">
        <v>2000000</v>
      </c>
      <c r="D44" s="43">
        <v>0</v>
      </c>
      <c r="E44" s="31">
        <v>0</v>
      </c>
    </row>
    <row r="45" spans="1:5" ht="76.5">
      <c r="A45" s="69" t="s">
        <v>81</v>
      </c>
      <c r="B45" s="70" t="s">
        <v>79</v>
      </c>
      <c r="C45" s="71">
        <v>2707400</v>
      </c>
      <c r="D45" s="43">
        <v>0</v>
      </c>
      <c r="E45" s="31">
        <f>D45/C45*100</f>
        <v>0</v>
      </c>
    </row>
    <row r="46" spans="1:5" ht="15">
      <c r="A46" s="18" t="s">
        <v>80</v>
      </c>
      <c r="B46" s="10" t="s">
        <v>31</v>
      </c>
      <c r="C46" s="43">
        <v>8128725</v>
      </c>
      <c r="D46" s="43">
        <v>893799</v>
      </c>
      <c r="E46" s="31">
        <f t="shared" si="2"/>
        <v>10.995562034636428</v>
      </c>
    </row>
    <row r="47" spans="1:5" ht="18.75" customHeight="1">
      <c r="A47" s="26"/>
      <c r="B47" s="17" t="s">
        <v>14</v>
      </c>
      <c r="C47" s="40">
        <f>C48+C49</f>
        <v>270720</v>
      </c>
      <c r="D47" s="40">
        <f>D48+D49</f>
        <v>137120</v>
      </c>
      <c r="E47" s="30">
        <f t="shared" si="2"/>
        <v>50.65011820330969</v>
      </c>
    </row>
    <row r="48" spans="1:5" ht="24" customHeight="1">
      <c r="A48" s="18" t="s">
        <v>82</v>
      </c>
      <c r="B48" s="4" t="s">
        <v>61</v>
      </c>
      <c r="C48" s="43">
        <v>3520</v>
      </c>
      <c r="D48" s="43">
        <v>3520</v>
      </c>
      <c r="E48" s="31">
        <v>100</v>
      </c>
    </row>
    <row r="49" spans="1:5" ht="39.75" customHeight="1">
      <c r="A49" s="18" t="s">
        <v>83</v>
      </c>
      <c r="B49" s="4" t="s">
        <v>18</v>
      </c>
      <c r="C49" s="43">
        <v>267200</v>
      </c>
      <c r="D49" s="43">
        <v>133600</v>
      </c>
      <c r="E49" s="31">
        <f t="shared" si="2"/>
        <v>50</v>
      </c>
    </row>
    <row r="50" spans="1:5" ht="18" customHeight="1">
      <c r="A50" s="18"/>
      <c r="B50" s="21" t="s">
        <v>22</v>
      </c>
      <c r="C50" s="44">
        <f>SUM(C51:C51)</f>
        <v>1049000</v>
      </c>
      <c r="D50" s="44">
        <f>SUM(D51:D51)</f>
        <v>702000</v>
      </c>
      <c r="E50" s="30">
        <f t="shared" si="2"/>
        <v>66.9208770257388</v>
      </c>
    </row>
    <row r="51" spans="1:5" ht="28.5" customHeight="1">
      <c r="A51" s="18" t="s">
        <v>84</v>
      </c>
      <c r="B51" s="4" t="s">
        <v>45</v>
      </c>
      <c r="C51" s="43">
        <v>1049000</v>
      </c>
      <c r="D51" s="43">
        <v>702000</v>
      </c>
      <c r="E51" s="31">
        <f>D51/C51*100</f>
        <v>66.9208770257388</v>
      </c>
    </row>
    <row r="52" spans="1:5" ht="25.5" hidden="1">
      <c r="A52" s="22" t="s">
        <v>21</v>
      </c>
      <c r="B52" s="4" t="s">
        <v>23</v>
      </c>
      <c r="C52" s="43"/>
      <c r="D52" s="43"/>
      <c r="E52" s="31" t="e">
        <f>D52/C52*100</f>
        <v>#DIV/0!</v>
      </c>
    </row>
    <row r="53" spans="1:5" ht="22.5" customHeight="1" thickBot="1">
      <c r="A53" s="65"/>
      <c r="B53" s="66" t="s">
        <v>12</v>
      </c>
      <c r="C53" s="67">
        <f>C9+C39</f>
        <v>125243095</v>
      </c>
      <c r="D53" s="67">
        <f>D9+D39</f>
        <v>33958002.47</v>
      </c>
      <c r="E53" s="68">
        <f>D53/C53*100</f>
        <v>27.113672390481884</v>
      </c>
    </row>
    <row r="54" spans="1:5" ht="36.75" customHeight="1">
      <c r="A54"/>
      <c r="B54"/>
      <c r="C54"/>
      <c r="D54"/>
      <c r="E54"/>
    </row>
    <row r="55" spans="1:5" ht="36.75" customHeight="1">
      <c r="A55"/>
      <c r="B55"/>
      <c r="C55"/>
      <c r="D55"/>
      <c r="E55"/>
    </row>
    <row r="56" spans="1:5" ht="36.75" customHeight="1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</sheetData>
  <sheetProtection/>
  <mergeCells count="4">
    <mergeCell ref="A6:E6"/>
    <mergeCell ref="C1:E1"/>
    <mergeCell ref="B2:E2"/>
    <mergeCell ref="B4:E4"/>
  </mergeCells>
  <printOptions/>
  <pageMargins left="0.43" right="0.16" top="0.3" bottom="0.22" header="0.22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Валерия</cp:lastModifiedBy>
  <cp:lastPrinted>2018-10-16T07:09:35Z</cp:lastPrinted>
  <dcterms:created xsi:type="dcterms:W3CDTF">1996-10-08T23:32:33Z</dcterms:created>
  <dcterms:modified xsi:type="dcterms:W3CDTF">2020-08-07T10:34:54Z</dcterms:modified>
  <cp:category/>
  <cp:version/>
  <cp:contentType/>
  <cp:contentStatus/>
</cp:coreProperties>
</file>