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<sst xmlns="http://schemas.openxmlformats.org/spreadsheetml/2006/main" count="96" uniqueCount="95">
  <si>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</si>
  <si>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</si>
  <si>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</si>
  <si>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</si>
  <si>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</si>
  <si>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</si>
  <si>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</si>
  <si>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</si>
  <si>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</si>
  <si>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</si>
  <si>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</si>
  <si>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</si>
  <si>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ВСЕГО ДОХОДОВ</t>
  </si>
  <si>
    <t>1 06 06000 00 0000 110</t>
  </si>
  <si>
    <t>Субвенции</t>
  </si>
  <si>
    <t>Наименование доходных источников</t>
  </si>
  <si>
    <t>1 06 01030 10 0000 110</t>
  </si>
  <si>
    <t>1 11 05035 10 0000 120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</si>
  <si>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</si>
  <si>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</si>
  <si>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</si>
  <si>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2 02 04999 10 0000 151</t>
  </si>
  <si>
    <t>Иные межбюджетные трансферты</t>
  </si>
  <si>
    <t>Прочие  межбюджетные трансферты, передаваемые бюджетам поселений</t>
  </si>
  <si>
    <t xml:space="preserve">ДОХОДЫ НАЛОГОВЫЕ И НЕНАЛОГОВЫЕ </t>
  </si>
  <si>
    <t xml:space="preserve">Государственная  пошлина </t>
  </si>
  <si>
    <t>Прочие поступления от использования имущества, находящегося в собственности поселений</t>
  </si>
  <si>
    <t>1 08 04020 01 0000 110</t>
  </si>
  <si>
    <t>Дотации  бюджетам  субъектов  Российской Федерации</t>
  </si>
  <si>
    <t>1 11 09045 00 0000 000</t>
  </si>
  <si>
    <t>1 11 09045 10 0111 120</t>
  </si>
  <si>
    <t xml:space="preserve">Прочие субсидии бюджетам поселений </t>
  </si>
  <si>
    <t>Невыясненные поступления</t>
  </si>
  <si>
    <t>1 14 01050 10 0000 420</t>
  </si>
  <si>
    <t>Доходы от продажи квартир, находящихся в собственности поселений</t>
  </si>
  <si>
    <t>Акцизы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</si>
  <si>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</si>
  <si>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</si>
  <si>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</si>
  <si>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1 03 02200 01 0000 110</t>
  </si>
  <si>
    <t>1 03 02250 01 0000 110</t>
  </si>
  <si>
    <t>1 03 02260 01 0000 110</t>
  </si>
  <si>
    <t>Доходы от уплаты акцизов на моторные масла, зачисляемые в консолидированные бюджеты субъектов Российской Федерации</t>
  </si>
  <si>
    <t>Доходы от уплаты акцизов на автом.бензин, зачисляемые в консолидированные бюджеты субъектов Российской Федерацииавтом.бензин</t>
  </si>
  <si>
    <t>Доходы от уплаты акцизов , зачисляемые в консолидированные бюджеты субъектов Российской Федерации</t>
  </si>
  <si>
    <t xml:space="preserve">Межбюджетные трансферты, передаваемые бюджетам поселений из бюджетов муниципальных районов </t>
  </si>
  <si>
    <t>Субсидии</t>
  </si>
  <si>
    <t xml:space="preserve">Приложение № 1 </t>
  </si>
  <si>
    <t xml:space="preserve">Исполнено  </t>
  </si>
  <si>
    <t xml:space="preserve">Доходы от оказания платных услуг и компенсации  затрат государства </t>
  </si>
  <si>
    <t>Прочие доходы местных бюджетов от оказания платных услуг государства</t>
  </si>
  <si>
    <t xml:space="preserve"> 1 14 00000 00 0000 000</t>
  </si>
  <si>
    <t>Доходы от продажи материальных и нематериальных активов</t>
  </si>
  <si>
    <t>1 14 02052 10 0000 140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</si>
  <si>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</si>
  <si>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ГОСУДАРСТВЕННАЯ ПОШЛИНА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</si>
  <si>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</si>
  <si>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% исполнения</t>
  </si>
  <si>
    <t>Субвенции бюджетам поселений на выполнение передаваемых полномочий субъектов РФ</t>
  </si>
  <si>
    <t>1 05 03010 01 0000 110</t>
  </si>
  <si>
    <t>Единый сельскохозяйственный налог</t>
  </si>
  <si>
    <t>НАЛОГИ НА СОВОКУПНЫЙ ДОХОД</t>
  </si>
  <si>
    <t>1 05 00000 00 0000 000</t>
  </si>
  <si>
    <t xml:space="preserve"> 1 08 04020 01 1000 110</t>
  </si>
  <si>
    <t xml:space="preserve"> 1 08 00000 00 0000 000</t>
  </si>
  <si>
    <t>Прочие неналоговые доходы</t>
  </si>
  <si>
    <t>1 17 00000 00 0000 000</t>
  </si>
  <si>
    <t>1 17 01050 10 0000 140</t>
  </si>
  <si>
    <t>Невыясненные поступления, зачисляемые в бюджеты сельских поселений</t>
  </si>
  <si>
    <t xml:space="preserve">Дотации бюджетам поселений на выравнивание бюджетной обеспеченности </t>
  </si>
  <si>
    <t>2 02 20077 10 0000 150</t>
  </si>
  <si>
    <t>2 02 10001 00 0000 150</t>
  </si>
  <si>
    <t>2 02 16001 10 0000 150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</si>
  <si>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</si>
  <si>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</si>
  <si>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2 02  29999 10 0000 150</t>
  </si>
  <si>
    <t>2 02 20216 10 0000 150</t>
  </si>
  <si>
    <t>2 02 30024 10 0000 150</t>
  </si>
  <si>
    <t>2 02 35118 10 0000 150</t>
  </si>
  <si>
    <t>2 02 40014 10 0000 150</t>
  </si>
  <si>
    <t>2 02 25576 10 0000 150</t>
  </si>
  <si>
    <t>Субсидии бюджетам на обеспечение комплексного развития сельских территорий</t>
  </si>
  <si>
    <t xml:space="preserve">Поступления  доходов в бюджет мунципального образования Бегуницкое  сельское поселение                                                                 за 9 месяцев 2020  года                       </t>
  </si>
  <si>
    <t>муниципального образования Бегуницкое сельское поселение</t>
  </si>
  <si>
    <t>Волосовского муниципального района Ленинградской области</t>
  </si>
  <si>
    <t xml:space="preserve">Бюджет  на          2020 г. </t>
  </si>
  <si>
    <t>1 13 01995 10 0000 130</t>
  </si>
  <si>
    <t>Штрафы санкции, возмещение ущерба</t>
  </si>
  <si>
    <t>1 16 00000 00 0000 000</t>
  </si>
  <si>
    <t xml:space="preserve">1 16 10123 01 0000 140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</si>
  <si>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</si>
  <si>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МКУ "Бегуницкий дом культуры" - Прочие неналоговые доходы бюджетов сельских поселений</t>
  </si>
  <si>
    <t>1 17 05050 10 0117 180</t>
  </si>
  <si>
    <t>от 11.12.2020 года  №87</t>
  </si>
  <si>
    <t xml:space="preserve">Утверждены                                                                                                                                                             Решением Совета депутатов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</si>
</sst>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#,##0.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rgb="FF000000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distributed"/>
    </xf>
    <xf numFmtId="0" fontId="4" fillId="0" borderId="11" xfId="0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distributed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/>
    </xf>
    <xf numFmtId="49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181" fontId="4" fillId="0" borderId="17" xfId="0" applyNumberFormat="1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distributed"/>
    </xf>
    <xf numFmtId="0" fontId="9" fillId="0" borderId="11" xfId="0" applyFont="1" applyBorder="1" applyAlignment="1">
      <alignment horizontal="left" vertical="distributed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distributed"/>
    </xf>
    <xf numFmtId="4" fontId="4" fillId="0" borderId="17" xfId="0" applyNumberFormat="1" applyFont="1" applyBorder="1" applyAlignment="1">
      <alignment horizontal="center" vertical="distributed"/>
    </xf>
    <xf numFmtId="4" fontId="4" fillId="0" borderId="11" xfId="0" applyNumberFormat="1" applyFont="1" applyBorder="1" applyAlignment="1">
      <alignment horizontal="center" vertical="distributed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4" fontId="4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4" fontId="5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distributed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81" fontId="4" fillId="33" borderId="17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distributed"/>
    </xf>
    <xf numFmtId="0" fontId="8" fillId="33" borderId="17" xfId="0" applyFont="1" applyFill="1" applyBorder="1" applyAlignment="1">
      <alignment horizontal="center" vertical="distributed"/>
    </xf>
    <xf numFmtId="4" fontId="4" fillId="33" borderId="17" xfId="0" applyNumberFormat="1" applyFont="1" applyFill="1" applyBorder="1" applyAlignment="1">
      <alignment horizontal="center" vertical="distributed"/>
    </xf>
    <xf numFmtId="181" fontId="4" fillId="33" borderId="11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distributed"/>
    </xf>
    <xf numFmtId="0" fontId="2" fillId="33" borderId="23" xfId="0" applyFont="1" applyFill="1" applyBorder="1" applyAlignment="1">
      <alignment horizontal="center" vertical="distributed"/>
    </xf>
    <xf numFmtId="4" fontId="4" fillId="33" borderId="23" xfId="0" applyNumberFormat="1" applyFont="1" applyFill="1" applyBorder="1" applyAlignment="1">
      <alignment horizontal="center" vertical="distributed"/>
    </xf>
    <xf numFmtId="181" fontId="4" fillId="33" borderId="2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distributed"/>
    </xf>
    <xf numFmtId="0" fontId="1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distributed"/>
    </xf>
    <xf numFmtId="49" fontId="8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distributed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2.75"/>
  <cols>
    <col min="1" max="1" width="21.57421875" style="5" customWidth="1"/>
    <col min="2" max="2" width="48.140625" style="1" customWidth="1"/>
    <col min="3" max="3" width="16.8515625" style="1" customWidth="1"/>
    <col min="4" max="4" width="12.7109375" style="1" customWidth="1"/>
    <col min="5" max="5" width="12.421875" style="1" customWidth="1"/>
    <col min="11" max="16384" width="9.140625" style="1" customWidth="1"/>
  </cols>
  <sheetData>
    <row r="1" spans="1:5" ht="17.25" customHeight="1">
      <c r="A1" s="6"/>
      <c r="B1" s="36"/>
      <c r="C1" s="80" t="s">
        <v>47</v>
      </c>
      <c r="D1" s="80"/>
      <c r="E1" s="80"/>
    </row>
    <row r="2" spans="1:5" ht="30.75" customHeight="1">
      <c r="A2" s="6"/>
      <c r="B2" s="81" t="s">
        <v>94</v>
      </c>
      <c r="C2" s="81"/>
      <c r="D2" s="81"/>
      <c r="E2" s="81"/>
    </row>
    <row r="3" spans="1:5" ht="19.5" customHeight="1">
      <c r="A3" s="6"/>
      <c r="B3" s="82"/>
      <c r="C3" s="82"/>
      <c r="D3" s="82"/>
      <c r="E3" s="82" t="s">
        <v>83</v>
      </c>
    </row>
    <row r="4" spans="1:5" ht="19.5" customHeight="1">
      <c r="A4" s="6"/>
      <c r="B4" s="81" t="s">
        <v>84</v>
      </c>
      <c r="C4" s="81"/>
      <c r="D4" s="81"/>
      <c r="E4" s="81"/>
    </row>
    <row r="5" spans="1:6" ht="18.75" customHeight="1">
      <c r="A5" s="6"/>
      <c r="B5" s="83" t="s">
        <v>93</v>
      </c>
      <c r="C5" s="83"/>
      <c r="D5" s="84"/>
      <c r="E5" s="83"/>
      <c r="F5" s="35"/>
    </row>
    <row r="6" spans="1:6" ht="12.75" customHeight="1">
      <c r="A6" s="6"/>
      <c r="B6" s="29"/>
      <c r="C6" s="29"/>
      <c r="D6" s="29"/>
      <c r="E6" s="29"/>
      <c r="F6" s="35"/>
    </row>
    <row r="7" spans="1:5" ht="32.25" customHeight="1">
      <c r="A7" s="79" t="s">
        <v>82</v>
      </c>
      <c r="B7" s="79"/>
      <c r="C7" s="79"/>
      <c r="D7" s="79"/>
      <c r="E7" s="79"/>
    </row>
    <row r="8" spans="1:2" ht="11.25" customHeight="1" thickBot="1">
      <c r="A8" s="12"/>
      <c r="B8" s="12"/>
    </row>
    <row r="9" spans="1:5" ht="39.75" customHeight="1" thickBot="1">
      <c r="A9" s="13" t="s">
        <v>0</v>
      </c>
      <c r="B9" s="2" t="s">
        <v>15</v>
      </c>
      <c r="C9" s="11" t="s">
        <v>85</v>
      </c>
      <c r="D9" s="14" t="s">
        <v>48</v>
      </c>
      <c r="E9" s="37" t="s">
        <v>57</v>
      </c>
    </row>
    <row r="10" spans="1:5" ht="20.25" customHeight="1">
      <c r="A10" s="61"/>
      <c r="B10" s="62" t="s">
        <v>24</v>
      </c>
      <c r="C10" s="63">
        <f>C11+C13+C20+C24+C26+C32+C36+C30+C18</f>
        <v>34074600</v>
      </c>
      <c r="D10" s="63">
        <f>D11+D13+D20+D25+D26+D30+D32+D36+D18+D34</f>
        <v>16410394.409999998</v>
      </c>
      <c r="E10" s="64">
        <f aca="true" t="shared" si="0" ref="E10:E29">D10/C10*100</f>
        <v>48.16019677413674</v>
      </c>
    </row>
    <row r="11" spans="1:5" ht="15" customHeight="1">
      <c r="A11" s="16" t="s">
        <v>1</v>
      </c>
      <c r="B11" s="3" t="s">
        <v>2</v>
      </c>
      <c r="C11" s="40">
        <f>SUM(C12)</f>
        <v>11500000</v>
      </c>
      <c r="D11" s="40">
        <f>D12</f>
        <v>8701015.33</v>
      </c>
      <c r="E11" s="30">
        <f t="shared" si="0"/>
        <v>75.66100286956522</v>
      </c>
    </row>
    <row r="12" spans="1:5" ht="15" customHeight="1">
      <c r="A12" s="18" t="s">
        <v>3</v>
      </c>
      <c r="B12" s="8" t="s">
        <v>4</v>
      </c>
      <c r="C12" s="41">
        <v>11500000</v>
      </c>
      <c r="D12" s="41">
        <v>8701015.33</v>
      </c>
      <c r="E12" s="31">
        <f t="shared" si="0"/>
        <v>75.66100286956522</v>
      </c>
    </row>
    <row r="13" spans="1:5" ht="15" customHeight="1">
      <c r="A13" s="16" t="s">
        <v>39</v>
      </c>
      <c r="B13" s="9" t="s">
        <v>35</v>
      </c>
      <c r="C13" s="42">
        <f>C14</f>
        <v>2133000</v>
      </c>
      <c r="D13" s="42">
        <f>D14</f>
        <v>1518862.62</v>
      </c>
      <c r="E13" s="30">
        <f t="shared" si="0"/>
        <v>71.20781153305205</v>
      </c>
    </row>
    <row r="14" spans="1:5" ht="28.5" customHeight="1">
      <c r="A14" s="18" t="s">
        <v>36</v>
      </c>
      <c r="B14" s="33" t="s">
        <v>44</v>
      </c>
      <c r="C14" s="41">
        <v>2133000</v>
      </c>
      <c r="D14" s="41">
        <v>1518862.62</v>
      </c>
      <c r="E14" s="31">
        <f t="shared" si="0"/>
        <v>71.20781153305205</v>
      </c>
    </row>
    <row r="15" spans="1:5" ht="21" customHeight="1" hidden="1">
      <c r="A15" s="18" t="s">
        <v>38</v>
      </c>
      <c r="B15" s="32" t="s">
        <v>42</v>
      </c>
      <c r="C15" s="41"/>
      <c r="D15" s="41">
        <v>5.4</v>
      </c>
      <c r="E15" s="31"/>
    </row>
    <row r="16" spans="1:5" ht="21" customHeight="1" hidden="1">
      <c r="A16" s="18" t="s">
        <v>40</v>
      </c>
      <c r="B16" s="32" t="s">
        <v>43</v>
      </c>
      <c r="C16" s="41"/>
      <c r="D16" s="41">
        <v>515.5</v>
      </c>
      <c r="E16" s="31"/>
    </row>
    <row r="17" spans="1:5" ht="21" customHeight="1" hidden="1">
      <c r="A17" s="18" t="s">
        <v>41</v>
      </c>
      <c r="B17" s="32" t="s">
        <v>37</v>
      </c>
      <c r="C17" s="41"/>
      <c r="D17" s="41"/>
      <c r="E17" s="31"/>
    </row>
    <row r="18" spans="1:5" ht="21" customHeight="1">
      <c r="A18" s="16" t="s">
        <v>62</v>
      </c>
      <c r="B18" s="72" t="s">
        <v>61</v>
      </c>
      <c r="C18" s="42">
        <f>C19</f>
        <v>1600</v>
      </c>
      <c r="D18" s="42">
        <f>D19</f>
        <v>5100.6</v>
      </c>
      <c r="E18" s="30">
        <f>E19</f>
        <v>318.7875</v>
      </c>
    </row>
    <row r="19" spans="1:5" ht="21" customHeight="1">
      <c r="A19" s="18" t="s">
        <v>59</v>
      </c>
      <c r="B19" s="32" t="s">
        <v>60</v>
      </c>
      <c r="C19" s="41">
        <v>1600</v>
      </c>
      <c r="D19" s="41">
        <v>5100.6</v>
      </c>
      <c r="E19" s="31">
        <f>D19/C19*100</f>
        <v>318.7875</v>
      </c>
    </row>
    <row r="20" spans="1:5" ht="14.25" customHeight="1">
      <c r="A20" s="16" t="s">
        <v>5</v>
      </c>
      <c r="B20" s="3" t="s">
        <v>6</v>
      </c>
      <c r="C20" s="40">
        <f>C21+C22</f>
        <v>11470000</v>
      </c>
      <c r="D20" s="40">
        <f>D21+D22</f>
        <v>3843285.79</v>
      </c>
      <c r="E20" s="30">
        <f t="shared" si="0"/>
        <v>33.50728674803836</v>
      </c>
    </row>
    <row r="21" spans="1:5" ht="15" customHeight="1">
      <c r="A21" s="18" t="s">
        <v>16</v>
      </c>
      <c r="B21" s="8" t="s">
        <v>7</v>
      </c>
      <c r="C21" s="41">
        <v>670000</v>
      </c>
      <c r="D21" s="41">
        <v>170363.22</v>
      </c>
      <c r="E21" s="31">
        <f t="shared" si="0"/>
        <v>25.427346268656713</v>
      </c>
    </row>
    <row r="22" spans="1:5" ht="15" customHeight="1">
      <c r="A22" s="18" t="s">
        <v>13</v>
      </c>
      <c r="B22" s="8" t="s">
        <v>8</v>
      </c>
      <c r="C22" s="41">
        <v>10800000</v>
      </c>
      <c r="D22" s="41">
        <v>3672922.57</v>
      </c>
      <c r="E22" s="31">
        <f t="shared" si="0"/>
        <v>34.00854231481482</v>
      </c>
    </row>
    <row r="23" spans="1:5" ht="12.75" customHeight="1" hidden="1">
      <c r="A23" s="49" t="s">
        <v>27</v>
      </c>
      <c r="B23" s="50" t="s">
        <v>25</v>
      </c>
      <c r="C23" s="51"/>
      <c r="D23" s="42"/>
      <c r="E23" s="30"/>
    </row>
    <row r="24" spans="1:5" ht="18.75" customHeight="1">
      <c r="A24" s="76" t="s">
        <v>64</v>
      </c>
      <c r="B24" s="52" t="s">
        <v>55</v>
      </c>
      <c r="C24" s="56">
        <f>C25</f>
        <v>40000</v>
      </c>
      <c r="D24" s="55">
        <f>D25</f>
        <v>15645</v>
      </c>
      <c r="E24" s="30">
        <f>E25</f>
        <v>39.1125</v>
      </c>
    </row>
    <row r="25" spans="1:5" ht="42" customHeight="1">
      <c r="A25" s="77" t="s">
        <v>63</v>
      </c>
      <c r="B25" s="53" t="s">
        <v>56</v>
      </c>
      <c r="C25" s="43">
        <v>40000</v>
      </c>
      <c r="D25" s="54">
        <v>15645</v>
      </c>
      <c r="E25" s="31">
        <f>D25/C25*100</f>
        <v>39.1125</v>
      </c>
    </row>
    <row r="26" spans="1:5" ht="30" customHeight="1">
      <c r="A26" s="15" t="s">
        <v>9</v>
      </c>
      <c r="B26" s="48" t="s">
        <v>10</v>
      </c>
      <c r="C26" s="39">
        <f>C27+C28</f>
        <v>2900000</v>
      </c>
      <c r="D26" s="40">
        <f>D27+D28</f>
        <v>2172375.2</v>
      </c>
      <c r="E26" s="30">
        <f>E27</f>
        <v>84.96093714285715</v>
      </c>
    </row>
    <row r="27" spans="1:5" ht="52.5" customHeight="1">
      <c r="A27" s="18" t="s">
        <v>17</v>
      </c>
      <c r="B27" s="19" t="s">
        <v>19</v>
      </c>
      <c r="C27" s="43">
        <v>1400000</v>
      </c>
      <c r="D27" s="43">
        <v>1189453.12</v>
      </c>
      <c r="E27" s="31">
        <f t="shared" si="0"/>
        <v>84.96093714285715</v>
      </c>
    </row>
    <row r="28" spans="1:5" ht="24.75" customHeight="1">
      <c r="A28" s="18" t="s">
        <v>29</v>
      </c>
      <c r="B28" s="25" t="s">
        <v>26</v>
      </c>
      <c r="C28" s="44">
        <f>C29</f>
        <v>1500000</v>
      </c>
      <c r="D28" s="44">
        <f>D29</f>
        <v>982922.08</v>
      </c>
      <c r="E28" s="30">
        <f t="shared" si="0"/>
        <v>65.52813866666666</v>
      </c>
    </row>
    <row r="29" spans="1:5" ht="27" customHeight="1">
      <c r="A29" s="18" t="s">
        <v>30</v>
      </c>
      <c r="B29" s="23" t="s">
        <v>26</v>
      </c>
      <c r="C29" s="43">
        <v>1500000</v>
      </c>
      <c r="D29" s="43">
        <v>982922.08</v>
      </c>
      <c r="E29" s="31">
        <f t="shared" si="0"/>
        <v>65.52813866666666</v>
      </c>
    </row>
    <row r="30" spans="1:5" ht="26.25" customHeight="1">
      <c r="A30" s="16" t="s">
        <v>11</v>
      </c>
      <c r="B30" s="7" t="s">
        <v>49</v>
      </c>
      <c r="C30" s="44">
        <f>SUM(C31:C31)</f>
        <v>230000</v>
      </c>
      <c r="D30" s="44">
        <f>D31</f>
        <v>140802</v>
      </c>
      <c r="E30" s="30">
        <f aca="true" t="shared" si="1" ref="E30:E37">D30/C30*100</f>
        <v>61.21826086956522</v>
      </c>
    </row>
    <row r="31" spans="1:5" ht="27.75" customHeight="1">
      <c r="A31" s="18" t="s">
        <v>86</v>
      </c>
      <c r="B31" s="24" t="s">
        <v>50</v>
      </c>
      <c r="C31" s="43">
        <v>230000</v>
      </c>
      <c r="D31" s="43">
        <v>140802</v>
      </c>
      <c r="E31" s="31">
        <f t="shared" si="1"/>
        <v>61.21826086956522</v>
      </c>
    </row>
    <row r="32" spans="1:5" ht="27.75" customHeight="1">
      <c r="A32" s="16" t="s">
        <v>51</v>
      </c>
      <c r="B32" s="45" t="s">
        <v>52</v>
      </c>
      <c r="C32" s="44">
        <f>C33</f>
        <v>5800000</v>
      </c>
      <c r="D32" s="44">
        <f>D33</f>
        <v>0</v>
      </c>
      <c r="E32" s="30">
        <f t="shared" si="1"/>
        <v>0</v>
      </c>
    </row>
    <row r="33" spans="1:5" ht="62.25" customHeight="1">
      <c r="A33" s="18" t="s">
        <v>53</v>
      </c>
      <c r="B33" s="46" t="s">
        <v>54</v>
      </c>
      <c r="C33" s="43">
        <v>5800000</v>
      </c>
      <c r="D33" s="43">
        <v>0</v>
      </c>
      <c r="E33" s="31">
        <f t="shared" si="1"/>
        <v>0</v>
      </c>
    </row>
    <row r="34" spans="1:5" ht="22.5" customHeight="1">
      <c r="A34" s="16" t="s">
        <v>88</v>
      </c>
      <c r="B34" s="78" t="s">
        <v>87</v>
      </c>
      <c r="C34" s="44">
        <v>0</v>
      </c>
      <c r="D34" s="44">
        <v>4166.66</v>
      </c>
      <c r="E34" s="30">
        <v>0</v>
      </c>
    </row>
    <row r="35" spans="1:5" ht="58.5" customHeight="1">
      <c r="A35" s="18" t="s">
        <v>89</v>
      </c>
      <c r="B35" s="46" t="s">
        <v>90</v>
      </c>
      <c r="C35" s="43">
        <v>0</v>
      </c>
      <c r="D35" s="43">
        <v>4166.66</v>
      </c>
      <c r="E35" s="31">
        <v>0</v>
      </c>
    </row>
    <row r="36" spans="1:5" ht="24" customHeight="1">
      <c r="A36" s="16" t="s">
        <v>66</v>
      </c>
      <c r="B36" s="73" t="s">
        <v>65</v>
      </c>
      <c r="C36" s="44">
        <f>C43</f>
        <v>0</v>
      </c>
      <c r="D36" s="44">
        <f>D42+D43</f>
        <v>9141.21</v>
      </c>
      <c r="E36" s="30">
        <v>0</v>
      </c>
    </row>
    <row r="37" spans="1:5" ht="15" customHeight="1" hidden="1">
      <c r="A37" s="18" t="s">
        <v>33</v>
      </c>
      <c r="B37" s="20" t="s">
        <v>34</v>
      </c>
      <c r="C37" s="43"/>
      <c r="D37" s="43"/>
      <c r="E37" s="30" t="e">
        <f t="shared" si="1"/>
        <v>#DIV/0!</v>
      </c>
    </row>
    <row r="38" spans="1:5" ht="0" customHeight="1" hidden="1">
      <c r="A38" s="27"/>
      <c r="B38" s="28" t="s">
        <v>32</v>
      </c>
      <c r="C38" s="44"/>
      <c r="D38" s="44"/>
      <c r="E38" s="30"/>
    </row>
    <row r="39" spans="1:5" ht="0" customHeight="1" hidden="1">
      <c r="A39" s="34"/>
      <c r="B39" s="28"/>
      <c r="C39" s="44"/>
      <c r="D39" s="44"/>
      <c r="E39" s="30"/>
    </row>
    <row r="40" spans="1:5" ht="0" customHeight="1" hidden="1">
      <c r="A40" s="34"/>
      <c r="B40" s="28"/>
      <c r="C40" s="44"/>
      <c r="D40" s="44"/>
      <c r="E40" s="30"/>
    </row>
    <row r="41" spans="1:5" ht="0" customHeight="1" hidden="1">
      <c r="A41" s="34"/>
      <c r="B41" s="28"/>
      <c r="C41" s="44"/>
      <c r="D41" s="44"/>
      <c r="E41" s="30"/>
    </row>
    <row r="42" spans="1:5" ht="35.25" customHeight="1">
      <c r="A42" s="47" t="s">
        <v>67</v>
      </c>
      <c r="B42" s="74" t="s">
        <v>68</v>
      </c>
      <c r="C42" s="43">
        <v>0</v>
      </c>
      <c r="D42" s="43">
        <v>1141.21</v>
      </c>
      <c r="E42" s="31">
        <v>0</v>
      </c>
    </row>
    <row r="43" spans="1:5" ht="39" customHeight="1">
      <c r="A43" s="47" t="s">
        <v>92</v>
      </c>
      <c r="B43" s="74" t="s">
        <v>91</v>
      </c>
      <c r="C43" s="43">
        <v>0</v>
      </c>
      <c r="D43" s="43">
        <v>8000</v>
      </c>
      <c r="E43" s="31">
        <v>0</v>
      </c>
    </row>
    <row r="44" spans="1:5" ht="27" customHeight="1">
      <c r="A44" s="57"/>
      <c r="B44" s="58" t="s">
        <v>20</v>
      </c>
      <c r="C44" s="59">
        <f>C45+C47+C52+C55</f>
        <v>91168495</v>
      </c>
      <c r="D44" s="59">
        <f>D45+D47+D52+D55</f>
        <v>40957462.81</v>
      </c>
      <c r="E44" s="60">
        <f aca="true" t="shared" si="2" ref="E44:E55">D44/C44*100</f>
        <v>44.92501802294751</v>
      </c>
    </row>
    <row r="45" spans="1:5" ht="14.25" customHeight="1">
      <c r="A45" s="18" t="s">
        <v>71</v>
      </c>
      <c r="B45" s="17" t="s">
        <v>28</v>
      </c>
      <c r="C45" s="44">
        <f>SUM(C46:C46)</f>
        <v>27848700</v>
      </c>
      <c r="D45" s="44">
        <f>SUM(D46:D46)</f>
        <v>25063830</v>
      </c>
      <c r="E45" s="30">
        <f t="shared" si="2"/>
        <v>90</v>
      </c>
    </row>
    <row r="46" spans="1:5" ht="27.75" customHeight="1">
      <c r="A46" s="38" t="s">
        <v>72</v>
      </c>
      <c r="B46" s="4" t="s">
        <v>69</v>
      </c>
      <c r="C46" s="43">
        <v>27848700</v>
      </c>
      <c r="D46" s="43">
        <v>25063830</v>
      </c>
      <c r="E46" s="31">
        <f t="shared" si="2"/>
        <v>90</v>
      </c>
    </row>
    <row r="47" spans="1:5" ht="14.25">
      <c r="A47" s="16"/>
      <c r="B47" s="7" t="s">
        <v>46</v>
      </c>
      <c r="C47" s="44">
        <f>C48+C50+C51+C49</f>
        <v>62000075</v>
      </c>
      <c r="D47" s="44">
        <f>D48+D50+D51</f>
        <v>14785312.81</v>
      </c>
      <c r="E47" s="30">
        <f t="shared" si="2"/>
        <v>23.847249878326764</v>
      </c>
    </row>
    <row r="48" spans="1:5" ht="38.25">
      <c r="A48" s="69" t="s">
        <v>70</v>
      </c>
      <c r="B48" s="75" t="s">
        <v>73</v>
      </c>
      <c r="C48" s="71">
        <v>49163950</v>
      </c>
      <c r="D48" s="43">
        <v>7161134.82</v>
      </c>
      <c r="E48" s="31">
        <f>D48/C48*100</f>
        <v>14.565824796420957</v>
      </c>
    </row>
    <row r="49" spans="1:5" ht="25.5">
      <c r="A49" s="69" t="s">
        <v>80</v>
      </c>
      <c r="B49" s="75" t="s">
        <v>81</v>
      </c>
      <c r="C49" s="71">
        <v>2000000</v>
      </c>
      <c r="D49" s="43">
        <v>0</v>
      </c>
      <c r="E49" s="31">
        <v>0</v>
      </c>
    </row>
    <row r="50" spans="1:5" ht="76.5">
      <c r="A50" s="69" t="s">
        <v>76</v>
      </c>
      <c r="B50" s="70" t="s">
        <v>74</v>
      </c>
      <c r="C50" s="71">
        <v>2707400</v>
      </c>
      <c r="D50" s="43">
        <v>852999.99</v>
      </c>
      <c r="E50" s="31">
        <f>D50/C50*100</f>
        <v>31.506241781783263</v>
      </c>
    </row>
    <row r="51" spans="1:5" ht="15">
      <c r="A51" s="18" t="s">
        <v>75</v>
      </c>
      <c r="B51" s="10" t="s">
        <v>31</v>
      </c>
      <c r="C51" s="43">
        <v>8128725</v>
      </c>
      <c r="D51" s="43">
        <v>6771178</v>
      </c>
      <c r="E51" s="31">
        <f t="shared" si="2"/>
        <v>83.29938582003943</v>
      </c>
    </row>
    <row r="52" spans="1:5" ht="18.75" customHeight="1">
      <c r="A52" s="26"/>
      <c r="B52" s="17" t="s">
        <v>14</v>
      </c>
      <c r="C52" s="40">
        <f>C53+C54</f>
        <v>270720</v>
      </c>
      <c r="D52" s="40">
        <f>D53+D54</f>
        <v>236820</v>
      </c>
      <c r="E52" s="30">
        <f t="shared" si="2"/>
        <v>87.47783687943263</v>
      </c>
    </row>
    <row r="53" spans="1:5" ht="24" customHeight="1">
      <c r="A53" s="18" t="s">
        <v>77</v>
      </c>
      <c r="B53" s="4" t="s">
        <v>58</v>
      </c>
      <c r="C53" s="43">
        <v>3520</v>
      </c>
      <c r="D53" s="43">
        <v>3520</v>
      </c>
      <c r="E53" s="31">
        <v>100</v>
      </c>
    </row>
    <row r="54" spans="1:5" ht="39.75" customHeight="1">
      <c r="A54" s="18" t="s">
        <v>78</v>
      </c>
      <c r="B54" s="4" t="s">
        <v>18</v>
      </c>
      <c r="C54" s="43">
        <v>267200</v>
      </c>
      <c r="D54" s="43">
        <v>233300</v>
      </c>
      <c r="E54" s="31">
        <f t="shared" si="2"/>
        <v>87.312874251497</v>
      </c>
    </row>
    <row r="55" spans="1:5" ht="18" customHeight="1">
      <c r="A55" s="18"/>
      <c r="B55" s="21" t="s">
        <v>22</v>
      </c>
      <c r="C55" s="44">
        <f>SUM(C56:C56)</f>
        <v>1049000</v>
      </c>
      <c r="D55" s="44">
        <f>SUM(D56:D56)</f>
        <v>871500</v>
      </c>
      <c r="E55" s="30">
        <f t="shared" si="2"/>
        <v>83.0791229742612</v>
      </c>
    </row>
    <row r="56" spans="1:5" ht="28.5" customHeight="1">
      <c r="A56" s="18" t="s">
        <v>79</v>
      </c>
      <c r="B56" s="4" t="s">
        <v>45</v>
      </c>
      <c r="C56" s="43">
        <v>1049000</v>
      </c>
      <c r="D56" s="43">
        <v>871500</v>
      </c>
      <c r="E56" s="31">
        <f>D56/C56*100</f>
        <v>83.0791229742612</v>
      </c>
    </row>
    <row r="57" spans="1:5" ht="25.5" hidden="1">
      <c r="A57" s="22" t="s">
        <v>21</v>
      </c>
      <c r="B57" s="4" t="s">
        <v>23</v>
      </c>
      <c r="C57" s="43"/>
      <c r="D57" s="43"/>
      <c r="E57" s="31" t="e">
        <f>D57/C57*100</f>
        <v>#DIV/0!</v>
      </c>
    </row>
    <row r="58" spans="1:5" ht="22.5" customHeight="1" thickBot="1">
      <c r="A58" s="65"/>
      <c r="B58" s="66" t="s">
        <v>12</v>
      </c>
      <c r="C58" s="67">
        <f>C10+C44</f>
        <v>125243095</v>
      </c>
      <c r="D58" s="67">
        <f>D10+D44</f>
        <v>57367857.22</v>
      </c>
      <c r="E58" s="68">
        <f>D58/C58*100</f>
        <v>45.80520564427125</v>
      </c>
    </row>
    <row r="59" spans="1:5" ht="36.75" customHeight="1">
      <c r="A59"/>
      <c r="B59"/>
      <c r="C59"/>
      <c r="D59"/>
      <c r="E59"/>
    </row>
    <row r="60" spans="1:5" ht="36.75" customHeight="1">
      <c r="A60"/>
      <c r="B60"/>
      <c r="C60"/>
      <c r="D60"/>
      <c r="E60"/>
    </row>
    <row r="61" spans="1:5" ht="36.75" customHeight="1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</sheetData>
  <sheetProtection/>
  <mergeCells count="5">
    <mergeCell ref="A7:E7"/>
    <mergeCell ref="C1:E1"/>
    <mergeCell ref="B2:E2"/>
    <mergeCell ref="B5:E5"/>
    <mergeCell ref="B4:E4"/>
  </mergeCells>
  <printOptions/>
  <pageMargins left="0.2362204724409449" right="0.15748031496062992" top="0.31496062992125984" bottom="0.2362204724409449" header="0.2362204724409449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Валерия</cp:lastModifiedBy>
  <cp:lastPrinted>2020-12-11T11:44:26Z</cp:lastPrinted>
  <dcterms:created xsi:type="dcterms:W3CDTF">1996-10-08T23:32:33Z</dcterms:created>
  <dcterms:modified xsi:type="dcterms:W3CDTF">2020-12-14T06:23:47Z</dcterms:modified>
  <cp:category/>
  <cp:version/>
  <cp:contentType/>
  <cp:contentStatus/>
</cp:coreProperties>
</file>