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'Доходы'!$A$23</definedName>
    <definedName name="APPT" localSheetId="2">'Источники'!$A$25</definedName>
    <definedName name="APPT" localSheetId="1">'Расходы'!$A$19</definedName>
    <definedName name="EXPORT_PARAM_SRC_KIND">'ExportParams'!$B$3</definedName>
    <definedName name="EXPORT_PRP">'ExportParams'!$B$1</definedName>
    <definedName name="EXPORT_SRC_CODE">'ExportParams'!$B$4</definedName>
    <definedName name="EXPORT_SRC_KIND">'ExportParams'!$B$2</definedName>
    <definedName name="EXPORT_VB_CODE">'ExportParams'!$B$5</definedName>
    <definedName name="FILE_NAME" localSheetId="0">'Доходы'!$K$12</definedName>
    <definedName name="FILE_NAME">#REF!</definedName>
    <definedName name="FIO" localSheetId="0">'Доходы'!$D$23</definedName>
    <definedName name="FIO" localSheetId="2">'Источники'!$E$25</definedName>
    <definedName name="FIO" localSheetId="1">'Расходы'!$I$19</definedName>
    <definedName name="FORM_CODE" localSheetId="0">'Доходы'!$K$5</definedName>
    <definedName name="FORM_CODE">#REF!</definedName>
    <definedName name="PARAMS" localSheetId="0">'Доходы'!$K$11</definedName>
    <definedName name="PARAMS">#REF!</definedName>
    <definedName name="PERIOD" localSheetId="0">'Доходы'!$K$6</definedName>
    <definedName name="PERIOD">#REF!</definedName>
    <definedName name="RANGE_NAMES" localSheetId="0">'Доходы'!$K$10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'Доходы'!$K$4</definedName>
    <definedName name="REG_DATE">#REF!</definedName>
    <definedName name="REND_1" localSheetId="0">'Доходы'!$A$53</definedName>
    <definedName name="REND_1" localSheetId="2">'Источники'!$A$28</definedName>
    <definedName name="REND_1" localSheetId="1">'Расходы'!#REF!</definedName>
    <definedName name="SIGN" localSheetId="0">'Доходы'!$A$23:$E$24</definedName>
    <definedName name="SIGN" localSheetId="2">'Источники'!$A$25:$F$26</definedName>
    <definedName name="SIGN" localSheetId="1">'Расходы'!$A$18:$J$19</definedName>
    <definedName name="SRC_CODE" localSheetId="0">'Доходы'!$K$8</definedName>
    <definedName name="SRC_CODE">#REF!</definedName>
    <definedName name="SRC_KIND" localSheetId="0">'Доходы'!$K$7</definedName>
    <definedName name="SRC_KIND">#REF!</definedName>
    <definedName name="VB_CODE" localSheetId="0">'Доходы'!$K$9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<sst xmlns="http://schemas.openxmlformats.org/spreadsheetml/2006/main" count="1555" uniqueCount="304">
  <si>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</si>
  <si>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</si>
  <si>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</si>
  <si>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</si>
  <si>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</si>
  <si>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</si>
  <si>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</si>
  <si>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</si>
  <si>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</si>
  <si>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</si>
  <si>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</si>
  <si>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</si>
  <si>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</si>
  <si>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</si>
  <si>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</si>
  <si>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</si>
  <si>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</si>
  <si>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</si>
  <si>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</si>
  <si>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</si>
  <si>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</si>
  <si>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</si>
  <si>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</si>
  <si>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</si>
  <si>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</si>
  <si>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</si>
  <si>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</si>
  <si>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</si>
  <si>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</si>
  <si>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</si>
  <si>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</si>
  <si>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</si>
  <si>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</si>
  <si>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</si>
  <si>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</si>
  <si>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</si>
  <si>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</si>
  <si>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</si>
  <si>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</si>
  <si>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</si>
  <si>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</si>
  <si>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</si>
  <si>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</si>
  <si>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</si>
  <si>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</si>
  <si>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Бегуницкое сельское поселение Волосовского муниципального района Ленинградской области</t>
  </si>
  <si>
    <t>Периодичность: месячная</t>
  </si>
  <si>
    <t>Единица измерения: руб.</t>
  </si>
  <si>
    <t>01.06.2016</t>
  </si>
  <si>
    <t>02288726</t>
  </si>
  <si>
    <t>025</t>
  </si>
  <si>
    <t>41606000</t>
  </si>
  <si>
    <t>C:\227M01.txt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</si>
  <si>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</si>
  <si>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</si>
  <si>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</si>
  <si>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</si>
  <si>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</si>
  <si>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</si>
  <si>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</si>
  <si>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</si>
  <si>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</si>
  <si>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</si>
  <si>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</si>
  <si>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</si>
  <si>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</si>
  <si>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 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</si>
  <si>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</si>
  <si>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</si>
  <si>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</si>
  <si>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</si>
  <si>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</si>
  <si>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</si>
  <si>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</si>
  <si>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</si>
  <si>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</si>
  <si>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</si>
  <si>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</si>
  <si>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</si>
  <si>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</si>
  <si>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</si>
  <si>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</si>
  <si>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</si>
  <si>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</si>
  <si>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</si>
  <si>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</si>
  <si>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</si>
  <si>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</si>
  <si>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</si>
  <si>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</si>
  <si>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Расходы бюджета - всего</t>
  </si>
  <si>
    <t>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</si>
  <si>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</si>
  <si>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</si>
  <si>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</si>
  <si>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</si>
  <si>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</si>
  <si>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</si>
  <si>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</si>
  <si>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</si>
  <si>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</si>
  <si>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</si>
  <si>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</si>
  <si>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</si>
  <si>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</si>
  <si>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</si>
  <si>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 И СПОРТ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</si>
  <si>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</si>
  <si>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</si>
  <si>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</si>
  <si>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</si>
  <si>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</si>
  <si>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</si>
  <si>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</si>
  <si>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</si>
  <si>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</si>
  <si>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</si>
  <si>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</si>
  <si>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/>
  </si>
  <si>
    <t>Увеличение остатков средств бюджетов</t>
  </si>
  <si>
    <t>710</t>
  </si>
  <si>
    <t>Уменьшение остатков средств бюджетов</t>
  </si>
  <si>
    <t>720</t>
  </si>
  <si>
    <t>Прочие остатки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</si>
  <si>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</si>
  <si>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</si>
  <si>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</si>
  <si>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</si>
  <si>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</si>
  <si>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</si>
  <si>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</si>
  <si>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</si>
  <si>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</si>
  <si>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</si>
  <si>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</si>
  <si>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</si>
  <si>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</si>
  <si>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</si>
  <si>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</si>
  <si>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EXPORT_PRP</t>
  </si>
  <si>
    <t>EXPORT_SRC_KIND</t>
  </si>
  <si>
    <t>СБС</t>
  </si>
  <si>
    <t>EXPORT_PARAM_SRC_KIND</t>
  </si>
  <si>
    <t>EXPORT_SRC_CODE</t>
  </si>
  <si>
    <t>EXPORT_VB_CODE</t>
  </si>
  <si>
    <t>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</si>
  <si>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</si>
  <si>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</si>
  <si>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</si>
  <si>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</t>
  </si>
  <si>
    <t>Прочие неналоговые доходы бюджетов сельских поселений</t>
  </si>
  <si>
    <t>X</t>
  </si>
  <si>
    <t>182 10102000010000110</t>
  </si>
  <si>
    <t>182 10102010010000110</t>
  </si>
  <si>
    <t>182 10102010012100110</t>
  </si>
  <si>
    <t>182 10102030010000110</t>
  </si>
  <si>
    <t>100 10300000000000000</t>
  </si>
  <si>
    <t>100 10302000010000110</t>
  </si>
  <si>
    <t>100 10302230010000110</t>
  </si>
  <si>
    <t>100 10302240010000110</t>
  </si>
  <si>
    <t>100 10302250010000110</t>
  </si>
  <si>
    <t>100 10302260010000110</t>
  </si>
  <si>
    <t>182 10600000000000000</t>
  </si>
  <si>
    <t>182 10601030100000110</t>
  </si>
  <si>
    <t>182 10606033100000110</t>
  </si>
  <si>
    <t>182 10606043100000110</t>
  </si>
  <si>
    <t>003 10800000000000000</t>
  </si>
  <si>
    <t>003 10804020011000110</t>
  </si>
  <si>
    <t>003 11100000000000000</t>
  </si>
  <si>
    <t>003 11105035100000120</t>
  </si>
  <si>
    <t>003 11109045100000120</t>
  </si>
  <si>
    <t>003 11300000000000000</t>
  </si>
  <si>
    <t>003 11301995100000130</t>
  </si>
  <si>
    <t>003 11700000000000000</t>
  </si>
  <si>
    <t>003 11705050100000180</t>
  </si>
  <si>
    <t>003 20000000000000000</t>
  </si>
  <si>
    <t>003 20200000000000000</t>
  </si>
  <si>
    <t>003 20201001100000151</t>
  </si>
  <si>
    <t>003 20202000000000151</t>
  </si>
  <si>
    <t>003 20202077000000151</t>
  </si>
  <si>
    <t>003 20202077100000151</t>
  </si>
  <si>
    <t>003 20202216000000151</t>
  </si>
  <si>
    <t>003 20202216100000151</t>
  </si>
  <si>
    <t>003 20202999100000151</t>
  </si>
  <si>
    <t>003 20203000000000151</t>
  </si>
  <si>
    <t>003 20203015100000151</t>
  </si>
  <si>
    <t>003 20203024100000151</t>
  </si>
  <si>
    <t>003 20204000000000151</t>
  </si>
  <si>
    <t>003 20204014100000151</t>
  </si>
  <si>
    <t>003 20204999100000151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</si>
  <si>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</si>
  <si>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</si>
  <si>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</si>
  <si>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</si>
  <si>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</si>
  <si>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</si>
  <si>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</si>
  <si>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</si>
  <si>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</si>
  <si>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Перечисления другим бюджетам бюджетной системы Российской Федерации</t>
  </si>
  <si>
    <t xml:space="preserve">Транспортные расходы </t>
  </si>
  <si>
    <t>Транспортные услуги</t>
  </si>
  <si>
    <t>Пенсии, пособия, выплачиваемые организациями сектора государственного управления</t>
  </si>
  <si>
    <t>Результат исполнения бюджета (дефицит / профицит)</t>
  </si>
  <si>
    <t>01</t>
  </si>
  <si>
    <t>02</t>
  </si>
  <si>
    <t>03</t>
  </si>
  <si>
    <t>04</t>
  </si>
  <si>
    <t>05</t>
  </si>
  <si>
    <t>07</t>
  </si>
  <si>
    <t>08</t>
  </si>
  <si>
    <t>5240100130</t>
  </si>
  <si>
    <t>121</t>
  </si>
  <si>
    <t>211</t>
  </si>
  <si>
    <t>130</t>
  </si>
  <si>
    <t>129</t>
  </si>
  <si>
    <t>213</t>
  </si>
  <si>
    <t>5240200140</t>
  </si>
  <si>
    <t>122</t>
  </si>
  <si>
    <t>212</t>
  </si>
  <si>
    <t>5240200150</t>
  </si>
  <si>
    <t>244</t>
  </si>
  <si>
    <t>221</t>
  </si>
  <si>
    <t>223</t>
  </si>
  <si>
    <t>225</t>
  </si>
  <si>
    <t>226</t>
  </si>
  <si>
    <t>310</t>
  </si>
  <si>
    <t>340</t>
  </si>
  <si>
    <t>852</t>
  </si>
  <si>
    <t>290</t>
  </si>
  <si>
    <t>853</t>
  </si>
  <si>
    <t>5240271340</t>
  </si>
  <si>
    <t>141</t>
  </si>
  <si>
    <t>9100007000</t>
  </si>
  <si>
    <t>870</t>
  </si>
  <si>
    <t>13</t>
  </si>
  <si>
    <t>5210209040</t>
  </si>
  <si>
    <t>5220209030</t>
  </si>
  <si>
    <t>242</t>
  </si>
  <si>
    <t>5220209080</t>
  </si>
  <si>
    <t>5240208220</t>
  </si>
  <si>
    <t>540</t>
  </si>
  <si>
    <t>251</t>
  </si>
  <si>
    <t>5240208230</t>
  </si>
  <si>
    <t>5240208240</t>
  </si>
  <si>
    <t>5240209050</t>
  </si>
  <si>
    <t>5240209060</t>
  </si>
  <si>
    <t>5240251180</t>
  </si>
  <si>
    <t>142</t>
  </si>
  <si>
    <t>09</t>
  </si>
  <si>
    <t>2043402180</t>
  </si>
  <si>
    <t>2010503150</t>
  </si>
  <si>
    <t>222</t>
  </si>
  <si>
    <t>2010503160</t>
  </si>
  <si>
    <t>139</t>
  </si>
  <si>
    <t>2010570140</t>
  </si>
  <si>
    <t>2010570880</t>
  </si>
  <si>
    <t>12</t>
  </si>
  <si>
    <t>5232703400</t>
  </si>
  <si>
    <t>2023103520</t>
  </si>
  <si>
    <t>2023203540</t>
  </si>
  <si>
    <t>2031400670</t>
  </si>
  <si>
    <t>414</t>
  </si>
  <si>
    <t>2323203540</t>
  </si>
  <si>
    <t>2023270660</t>
  </si>
  <si>
    <t>2023270200</t>
  </si>
  <si>
    <t>2023306010</t>
  </si>
  <si>
    <t>2023306020</t>
  </si>
  <si>
    <t>2023306030</t>
  </si>
  <si>
    <t>2023306040</t>
  </si>
  <si>
    <t>2023306050</t>
  </si>
  <si>
    <t>2023374390</t>
  </si>
  <si>
    <t>3631600350</t>
  </si>
  <si>
    <t>3610704400</t>
  </si>
  <si>
    <t>111</t>
  </si>
  <si>
    <t>119</t>
  </si>
  <si>
    <t>3610704420</t>
  </si>
  <si>
    <t>3610705970</t>
  </si>
  <si>
    <t>3611704430</t>
  </si>
  <si>
    <t>132</t>
  </si>
  <si>
    <t>9190172020</t>
  </si>
  <si>
    <t>5240200100</t>
  </si>
  <si>
    <t>321</t>
  </si>
  <si>
    <t>263</t>
  </si>
  <si>
    <t>3621800210</t>
  </si>
  <si>
    <t xml:space="preserve">x                    </t>
  </si>
  <si>
    <t>Прочие выплаты</t>
  </si>
  <si>
    <t>20105S0140</t>
  </si>
  <si>
    <t>20105S0880</t>
  </si>
  <si>
    <t>20232S0660</t>
  </si>
  <si>
    <t>20233S4310</t>
  </si>
  <si>
    <t>20233S4390</t>
  </si>
  <si>
    <t xml:space="preserve">СОЦИАЛЬНОЕ ОБЕСПЕЧЕНИЕ НАСЕЛЕНИЯ </t>
  </si>
  <si>
    <t>Пособия по социальной помощи населению</t>
  </si>
  <si>
    <t>2031470750</t>
  </si>
  <si>
    <t>322</t>
  </si>
  <si>
    <t>262</t>
  </si>
  <si>
    <t>20314S0750</t>
  </si>
  <si>
    <t>2023374310</t>
  </si>
  <si>
    <t>3611770360</t>
  </si>
  <si>
    <t>5240208250</t>
  </si>
  <si>
    <t>00311690050100000140</t>
  </si>
  <si>
    <t>Наименование финансового органа</t>
  </si>
  <si>
    <t>на 01.09.2016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</si>
</sst>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177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wrapText="1"/>
    </xf>
    <xf numFmtId="4" fontId="0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49" fontId="5" fillId="0" borderId="23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4" fillId="0" borderId="23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37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62"/>
  <sheetViews>
    <sheetView showGridLines="0" tabSelected="1" workbookViewId="0" topLeftCell="B5">
      <selection activeCell="I25" sqref="I25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22.75390625" style="0" customWidth="1"/>
    <col min="4" max="5" width="16.75390625" style="0" customWidth="1"/>
    <col min="6" max="7" width="10.625" style="0" customWidth="1"/>
    <col min="8" max="9" width="16.75390625" style="0" customWidth="1"/>
    <col min="10" max="10" width="14.875" style="0" customWidth="1"/>
    <col min="11" max="11" width="0.12890625" style="0" hidden="1" customWidth="1"/>
  </cols>
  <sheetData>
    <row r="1" spans="1:9" ht="16.5" customHeight="1">
      <c r="A1" s="135" t="s">
        <v>35</v>
      </c>
      <c r="B1" s="135"/>
      <c r="C1" s="135"/>
      <c r="D1" s="135"/>
      <c r="E1" s="135"/>
      <c r="F1" s="135"/>
      <c r="G1" s="135"/>
      <c r="H1" s="3"/>
      <c r="I1" s="5"/>
    </row>
    <row r="2" spans="1:8" ht="16.5" customHeight="1">
      <c r="A2" s="135"/>
      <c r="B2" s="135"/>
      <c r="C2" s="135"/>
      <c r="D2" s="135"/>
      <c r="E2" s="135"/>
      <c r="F2" s="135"/>
      <c r="G2" s="135"/>
      <c r="H2" s="8"/>
    </row>
    <row r="3" spans="1:9" ht="16.5" customHeight="1" thickBot="1">
      <c r="A3" s="135"/>
      <c r="B3" s="135"/>
      <c r="C3" s="135"/>
      <c r="D3" s="135"/>
      <c r="E3" s="135"/>
      <c r="F3" s="135"/>
      <c r="G3" s="135"/>
      <c r="H3" s="48"/>
      <c r="I3" s="15" t="s">
        <v>4</v>
      </c>
    </row>
    <row r="4" spans="1:11" ht="16.5" customHeight="1">
      <c r="A4" s="135"/>
      <c r="B4" s="135"/>
      <c r="C4" s="135"/>
      <c r="D4" s="135"/>
      <c r="E4" s="135"/>
      <c r="F4" s="135"/>
      <c r="G4" s="135"/>
      <c r="H4" s="6" t="s">
        <v>18</v>
      </c>
      <c r="I4" s="9" t="s">
        <v>30</v>
      </c>
      <c r="K4" t="s">
        <v>48</v>
      </c>
    </row>
    <row r="5" spans="1:11" ht="14.25" customHeight="1">
      <c r="A5" s="134" t="s">
        <v>303</v>
      </c>
      <c r="B5" s="134"/>
      <c r="C5" s="134"/>
      <c r="D5" s="134"/>
      <c r="E5" s="134"/>
      <c r="F5" s="134"/>
      <c r="G5" s="134"/>
      <c r="H5" s="7" t="s">
        <v>17</v>
      </c>
      <c r="I5" s="31">
        <v>42614</v>
      </c>
      <c r="K5">
        <v>227</v>
      </c>
    </row>
    <row r="6" spans="1:11" ht="27.75" customHeight="1">
      <c r="A6" s="120" t="s">
        <v>302</v>
      </c>
      <c r="B6" s="49"/>
      <c r="C6" s="22"/>
      <c r="D6" s="22"/>
      <c r="E6" s="22"/>
      <c r="F6" s="22"/>
      <c r="G6" s="22"/>
      <c r="H6" s="7" t="s">
        <v>15</v>
      </c>
      <c r="I6" s="47" t="s">
        <v>49</v>
      </c>
      <c r="K6">
        <v>3</v>
      </c>
    </row>
    <row r="7" spans="1:9" ht="27.75" customHeight="1">
      <c r="A7" s="120"/>
      <c r="B7" s="132" t="s">
        <v>44</v>
      </c>
      <c r="C7" s="133"/>
      <c r="D7" s="133"/>
      <c r="E7" s="133"/>
      <c r="F7" s="133"/>
      <c r="G7" s="133"/>
      <c r="H7" s="7" t="s">
        <v>36</v>
      </c>
      <c r="I7" s="47" t="s">
        <v>50</v>
      </c>
    </row>
    <row r="8" spans="1:9" ht="22.5" customHeight="1">
      <c r="A8" s="7" t="s">
        <v>29</v>
      </c>
      <c r="B8" s="121" t="s">
        <v>45</v>
      </c>
      <c r="C8" s="121"/>
      <c r="D8" s="121"/>
      <c r="E8" s="121"/>
      <c r="F8" s="121"/>
      <c r="G8" s="121"/>
      <c r="H8" s="7" t="s">
        <v>43</v>
      </c>
      <c r="I8" s="47" t="s">
        <v>51</v>
      </c>
    </row>
    <row r="9" spans="1:9" ht="12.75">
      <c r="A9" s="7" t="s">
        <v>46</v>
      </c>
      <c r="B9" s="7"/>
      <c r="C9" s="7"/>
      <c r="D9" s="6"/>
      <c r="E9" s="6"/>
      <c r="F9" s="6"/>
      <c r="G9" s="6"/>
      <c r="H9" s="7"/>
      <c r="I9" s="10"/>
    </row>
    <row r="10" spans="1:11" ht="13.5" thickBot="1">
      <c r="A10" s="7" t="s">
        <v>47</v>
      </c>
      <c r="B10" s="7"/>
      <c r="C10" s="21"/>
      <c r="D10" s="6"/>
      <c r="E10" s="6"/>
      <c r="F10" s="6"/>
      <c r="G10" s="6"/>
      <c r="H10" s="7" t="s">
        <v>16</v>
      </c>
      <c r="I10" s="11" t="s">
        <v>1</v>
      </c>
      <c r="K10">
        <v>1</v>
      </c>
    </row>
    <row r="11" spans="1:9" ht="16.5" customHeight="1" thickBot="1">
      <c r="A11" s="131" t="s">
        <v>21</v>
      </c>
      <c r="B11" s="131"/>
      <c r="C11" s="131"/>
      <c r="D11" s="131"/>
      <c r="E11" s="131"/>
      <c r="F11" s="131"/>
      <c r="G11" s="131"/>
      <c r="H11" s="131"/>
      <c r="I11" s="16"/>
    </row>
    <row r="12" spans="1:11" ht="13.5" customHeight="1">
      <c r="A12" s="125" t="s">
        <v>5</v>
      </c>
      <c r="B12" s="128" t="s">
        <v>23</v>
      </c>
      <c r="C12" s="122" t="s">
        <v>39</v>
      </c>
      <c r="D12" s="119" t="s">
        <v>33</v>
      </c>
      <c r="E12" s="114" t="s">
        <v>6</v>
      </c>
      <c r="F12" s="115"/>
      <c r="G12" s="115"/>
      <c r="H12" s="116"/>
      <c r="I12" s="106" t="s">
        <v>26</v>
      </c>
      <c r="K12" t="s">
        <v>52</v>
      </c>
    </row>
    <row r="13" spans="1:9" ht="9.75" customHeight="1">
      <c r="A13" s="126"/>
      <c r="B13" s="129"/>
      <c r="C13" s="123"/>
      <c r="D13" s="117"/>
      <c r="E13" s="111" t="s">
        <v>38</v>
      </c>
      <c r="F13" s="111" t="s">
        <v>24</v>
      </c>
      <c r="G13" s="111" t="s">
        <v>25</v>
      </c>
      <c r="H13" s="109" t="s">
        <v>7</v>
      </c>
      <c r="I13" s="107"/>
    </row>
    <row r="14" spans="1:9" ht="9.75" customHeight="1">
      <c r="A14" s="126"/>
      <c r="B14" s="129"/>
      <c r="C14" s="123"/>
      <c r="D14" s="117"/>
      <c r="E14" s="117"/>
      <c r="F14" s="112"/>
      <c r="G14" s="112"/>
      <c r="H14" s="104"/>
      <c r="I14" s="107"/>
    </row>
    <row r="15" spans="1:9" ht="9.75" customHeight="1">
      <c r="A15" s="126"/>
      <c r="B15" s="129"/>
      <c r="C15" s="123"/>
      <c r="D15" s="117"/>
      <c r="E15" s="117"/>
      <c r="F15" s="112"/>
      <c r="G15" s="112"/>
      <c r="H15" s="104"/>
      <c r="I15" s="107"/>
    </row>
    <row r="16" spans="1:9" ht="9.75" customHeight="1">
      <c r="A16" s="126"/>
      <c r="B16" s="129"/>
      <c r="C16" s="123"/>
      <c r="D16" s="117"/>
      <c r="E16" s="117"/>
      <c r="F16" s="112"/>
      <c r="G16" s="112"/>
      <c r="H16" s="104"/>
      <c r="I16" s="107"/>
    </row>
    <row r="17" spans="1:9" ht="9.75" customHeight="1">
      <c r="A17" s="126"/>
      <c r="B17" s="129"/>
      <c r="C17" s="123"/>
      <c r="D17" s="117"/>
      <c r="E17" s="117"/>
      <c r="F17" s="112"/>
      <c r="G17" s="112"/>
      <c r="H17" s="104"/>
      <c r="I17" s="107"/>
    </row>
    <row r="18" spans="1:9" ht="19.5" customHeight="1">
      <c r="A18" s="127"/>
      <c r="B18" s="130"/>
      <c r="C18" s="124"/>
      <c r="D18" s="118"/>
      <c r="E18" s="118"/>
      <c r="F18" s="113"/>
      <c r="G18" s="113"/>
      <c r="H18" s="110"/>
      <c r="I18" s="108"/>
    </row>
    <row r="19" spans="1:9" ht="14.25" customHeight="1" thickBot="1">
      <c r="A19" s="24">
        <v>1</v>
      </c>
      <c r="B19" s="25">
        <v>2</v>
      </c>
      <c r="C19" s="50"/>
      <c r="D19" s="26" t="s">
        <v>2</v>
      </c>
      <c r="E19" s="27" t="s">
        <v>3</v>
      </c>
      <c r="F19" s="26" t="s">
        <v>8</v>
      </c>
      <c r="G19" s="26" t="s">
        <v>9</v>
      </c>
      <c r="H19" s="26" t="s">
        <v>10</v>
      </c>
      <c r="I19" s="28" t="s">
        <v>11</v>
      </c>
    </row>
    <row r="20" spans="1:9" ht="12.75">
      <c r="A20" s="51" t="s">
        <v>13</v>
      </c>
      <c r="B20" s="33" t="s">
        <v>19</v>
      </c>
      <c r="C20" s="55" t="s">
        <v>151</v>
      </c>
      <c r="D20" s="56">
        <v>44039761</v>
      </c>
      <c r="E20" s="59">
        <f>E22+E48</f>
        <v>29570291.240000002</v>
      </c>
      <c r="F20" s="34" t="s">
        <v>42</v>
      </c>
      <c r="G20" s="34" t="s">
        <v>42</v>
      </c>
      <c r="H20" s="59">
        <f>H22+H48</f>
        <v>29570291.240000002</v>
      </c>
      <c r="I20" s="56">
        <f>D20-E20</f>
        <v>14469469.759999998</v>
      </c>
    </row>
    <row r="21" spans="1:9" ht="12.75">
      <c r="A21" s="52" t="s">
        <v>54</v>
      </c>
      <c r="B21" s="35"/>
      <c r="C21" s="102"/>
      <c r="D21" s="103"/>
      <c r="E21" s="103"/>
      <c r="F21" s="36"/>
      <c r="G21" s="36"/>
      <c r="H21" s="103"/>
      <c r="I21" s="56">
        <f aca="true" t="shared" si="0" ref="I21:I62">D21-E21</f>
        <v>0</v>
      </c>
    </row>
    <row r="22" spans="1:9" ht="12.75">
      <c r="A22" s="53" t="s">
        <v>55</v>
      </c>
      <c r="B22" s="35" t="s">
        <v>19</v>
      </c>
      <c r="C22" s="57" t="s">
        <v>56</v>
      </c>
      <c r="D22" s="58">
        <v>8677800</v>
      </c>
      <c r="E22" s="58">
        <f>E23+E27+E33+E37+E39+E42+E44+E46</f>
        <v>4968519.07</v>
      </c>
      <c r="F22" s="101" t="s">
        <v>42</v>
      </c>
      <c r="G22" s="101" t="s">
        <v>42</v>
      </c>
      <c r="H22" s="58">
        <f>H23+H27+H33+H37+H39+H42+H44+H46</f>
        <v>4968519.07</v>
      </c>
      <c r="I22" s="78">
        <f t="shared" si="0"/>
        <v>3709280.9299999997</v>
      </c>
    </row>
    <row r="23" spans="1:9" s="75" customFormat="1" ht="12.75">
      <c r="A23" s="72" t="s">
        <v>57</v>
      </c>
      <c r="B23" s="39" t="s">
        <v>19</v>
      </c>
      <c r="C23" s="73" t="s">
        <v>152</v>
      </c>
      <c r="D23" s="74">
        <v>3002700</v>
      </c>
      <c r="E23" s="74">
        <f>E24+E25+E26</f>
        <v>1959199.28</v>
      </c>
      <c r="F23" s="40" t="s">
        <v>42</v>
      </c>
      <c r="G23" s="40" t="s">
        <v>42</v>
      </c>
      <c r="H23" s="74">
        <f>H24+H25+H26</f>
        <v>1959199.28</v>
      </c>
      <c r="I23" s="56">
        <f t="shared" si="0"/>
        <v>1043500.72</v>
      </c>
    </row>
    <row r="24" spans="1:9" ht="56.25">
      <c r="A24" s="54" t="s">
        <v>58</v>
      </c>
      <c r="B24" s="35" t="s">
        <v>19</v>
      </c>
      <c r="C24" s="57" t="s">
        <v>153</v>
      </c>
      <c r="D24" s="58">
        <v>3002700</v>
      </c>
      <c r="E24" s="58">
        <v>1875052.56</v>
      </c>
      <c r="F24" s="36" t="s">
        <v>42</v>
      </c>
      <c r="G24" s="36" t="s">
        <v>42</v>
      </c>
      <c r="H24" s="58">
        <v>1875052.56</v>
      </c>
      <c r="I24" s="56">
        <f t="shared" si="0"/>
        <v>1127647.44</v>
      </c>
    </row>
    <row r="25" spans="1:9" ht="67.5">
      <c r="A25" s="54" t="s">
        <v>146</v>
      </c>
      <c r="B25" s="35" t="s">
        <v>19</v>
      </c>
      <c r="C25" s="57" t="s">
        <v>154</v>
      </c>
      <c r="D25" s="58" t="s">
        <v>42</v>
      </c>
      <c r="E25" s="58">
        <v>71820.45</v>
      </c>
      <c r="F25" s="36" t="s">
        <v>42</v>
      </c>
      <c r="G25" s="36" t="s">
        <v>42</v>
      </c>
      <c r="H25" s="58">
        <v>71820.45</v>
      </c>
      <c r="I25" s="56"/>
    </row>
    <row r="26" spans="1:9" ht="33.75">
      <c r="A26" s="53" t="s">
        <v>147</v>
      </c>
      <c r="B26" s="35" t="s">
        <v>19</v>
      </c>
      <c r="C26" s="57" t="s">
        <v>155</v>
      </c>
      <c r="D26" s="58" t="s">
        <v>42</v>
      </c>
      <c r="E26" s="58">
        <v>12326.27</v>
      </c>
      <c r="F26" s="36" t="s">
        <v>42</v>
      </c>
      <c r="G26" s="36" t="s">
        <v>42</v>
      </c>
      <c r="H26" s="58">
        <v>12326.27</v>
      </c>
      <c r="I26" s="56"/>
    </row>
    <row r="27" spans="1:9" s="75" customFormat="1" ht="33.75">
      <c r="A27" s="72" t="s">
        <v>59</v>
      </c>
      <c r="B27" s="39" t="s">
        <v>19</v>
      </c>
      <c r="C27" s="73" t="s">
        <v>156</v>
      </c>
      <c r="D27" s="74">
        <v>1162800</v>
      </c>
      <c r="E27" s="74">
        <f>E28</f>
        <v>732492.61</v>
      </c>
      <c r="F27" s="40" t="s">
        <v>42</v>
      </c>
      <c r="G27" s="40" t="s">
        <v>42</v>
      </c>
      <c r="H27" s="74">
        <f>H28</f>
        <v>732492.61</v>
      </c>
      <c r="I27" s="56">
        <f t="shared" si="0"/>
        <v>430307.39</v>
      </c>
    </row>
    <row r="28" spans="1:9" ht="22.5">
      <c r="A28" s="53" t="s">
        <v>60</v>
      </c>
      <c r="B28" s="35" t="s">
        <v>19</v>
      </c>
      <c r="C28" s="57" t="s">
        <v>157</v>
      </c>
      <c r="D28" s="58">
        <v>1162800</v>
      </c>
      <c r="E28" s="58">
        <f>E29+E30+E31+E32</f>
        <v>732492.61</v>
      </c>
      <c r="F28" s="36" t="s">
        <v>42</v>
      </c>
      <c r="G28" s="36" t="s">
        <v>42</v>
      </c>
      <c r="H28" s="58">
        <f>H29+H30+H31+H32</f>
        <v>732492.61</v>
      </c>
      <c r="I28" s="56">
        <f t="shared" si="0"/>
        <v>430307.39</v>
      </c>
    </row>
    <row r="29" spans="1:9" ht="56.25">
      <c r="A29" s="53" t="s">
        <v>61</v>
      </c>
      <c r="B29" s="35" t="s">
        <v>19</v>
      </c>
      <c r="C29" s="57" t="s">
        <v>158</v>
      </c>
      <c r="D29" s="58">
        <v>406980</v>
      </c>
      <c r="E29" s="58">
        <v>245905.16</v>
      </c>
      <c r="F29" s="36" t="s">
        <v>42</v>
      </c>
      <c r="G29" s="36" t="s">
        <v>42</v>
      </c>
      <c r="H29" s="58">
        <v>245905.16</v>
      </c>
      <c r="I29" s="56">
        <f t="shared" si="0"/>
        <v>161074.84</v>
      </c>
    </row>
    <row r="30" spans="1:9" ht="78.75">
      <c r="A30" s="54" t="s">
        <v>62</v>
      </c>
      <c r="B30" s="35" t="s">
        <v>19</v>
      </c>
      <c r="C30" s="57" t="s">
        <v>159</v>
      </c>
      <c r="D30" s="58">
        <v>11628</v>
      </c>
      <c r="E30" s="58">
        <v>3999.92</v>
      </c>
      <c r="F30" s="36" t="s">
        <v>42</v>
      </c>
      <c r="G30" s="36" t="s">
        <v>42</v>
      </c>
      <c r="H30" s="58">
        <v>3999.92</v>
      </c>
      <c r="I30" s="56">
        <f t="shared" si="0"/>
        <v>7628.08</v>
      </c>
    </row>
    <row r="31" spans="1:9" ht="56.25">
      <c r="A31" s="53" t="s">
        <v>63</v>
      </c>
      <c r="B31" s="35" t="s">
        <v>19</v>
      </c>
      <c r="C31" s="57" t="s">
        <v>160</v>
      </c>
      <c r="D31" s="58">
        <v>744192</v>
      </c>
      <c r="E31" s="58">
        <v>518313.69</v>
      </c>
      <c r="F31" s="36" t="s">
        <v>42</v>
      </c>
      <c r="G31" s="36" t="s">
        <v>42</v>
      </c>
      <c r="H31" s="58">
        <v>518313.69</v>
      </c>
      <c r="I31" s="56">
        <f t="shared" si="0"/>
        <v>225878.31</v>
      </c>
    </row>
    <row r="32" spans="1:9" ht="56.25">
      <c r="A32" s="53" t="s">
        <v>148</v>
      </c>
      <c r="B32" s="35" t="s">
        <v>19</v>
      </c>
      <c r="C32" s="57" t="s">
        <v>161</v>
      </c>
      <c r="D32" s="58" t="s">
        <v>42</v>
      </c>
      <c r="E32" s="58">
        <v>-35726.16</v>
      </c>
      <c r="F32" s="36" t="s">
        <v>42</v>
      </c>
      <c r="G32" s="36" t="s">
        <v>42</v>
      </c>
      <c r="H32" s="58">
        <v>-35726.16</v>
      </c>
      <c r="I32" s="56"/>
    </row>
    <row r="33" spans="1:9" s="75" customFormat="1" ht="12.75">
      <c r="A33" s="72" t="s">
        <v>64</v>
      </c>
      <c r="B33" s="39" t="s">
        <v>19</v>
      </c>
      <c r="C33" s="73" t="s">
        <v>162</v>
      </c>
      <c r="D33" s="74">
        <v>3802300</v>
      </c>
      <c r="E33" s="74">
        <f>E34+E35+E36</f>
        <v>1912838.2399999998</v>
      </c>
      <c r="F33" s="40" t="s">
        <v>42</v>
      </c>
      <c r="G33" s="40" t="s">
        <v>42</v>
      </c>
      <c r="H33" s="74">
        <f>H34+H35+H36</f>
        <v>1912838.2399999998</v>
      </c>
      <c r="I33" s="56">
        <f t="shared" si="0"/>
        <v>1889461.7600000002</v>
      </c>
    </row>
    <row r="34" spans="1:9" ht="33.75">
      <c r="A34" s="53" t="s">
        <v>65</v>
      </c>
      <c r="B34" s="35" t="s">
        <v>19</v>
      </c>
      <c r="C34" s="57" t="s">
        <v>163</v>
      </c>
      <c r="D34" s="58">
        <v>217000</v>
      </c>
      <c r="E34" s="58">
        <v>25953.75</v>
      </c>
      <c r="F34" s="36" t="s">
        <v>42</v>
      </c>
      <c r="G34" s="36" t="s">
        <v>42</v>
      </c>
      <c r="H34" s="58">
        <v>25953.75</v>
      </c>
      <c r="I34" s="56">
        <f t="shared" si="0"/>
        <v>191046.25</v>
      </c>
    </row>
    <row r="35" spans="1:9" ht="33.75">
      <c r="A35" s="53" t="s">
        <v>66</v>
      </c>
      <c r="B35" s="35" t="s">
        <v>19</v>
      </c>
      <c r="C35" s="57" t="s">
        <v>164</v>
      </c>
      <c r="D35" s="58">
        <v>2908900</v>
      </c>
      <c r="E35" s="58">
        <v>1318897.17</v>
      </c>
      <c r="F35" s="36" t="s">
        <v>42</v>
      </c>
      <c r="G35" s="36" t="s">
        <v>42</v>
      </c>
      <c r="H35" s="58">
        <v>1318897.17</v>
      </c>
      <c r="I35" s="56">
        <f t="shared" si="0"/>
        <v>1590002.83</v>
      </c>
    </row>
    <row r="36" spans="1:9" ht="33.75">
      <c r="A36" s="53" t="s">
        <v>67</v>
      </c>
      <c r="B36" s="35" t="s">
        <v>19</v>
      </c>
      <c r="C36" s="57" t="s">
        <v>165</v>
      </c>
      <c r="D36" s="58">
        <v>676400</v>
      </c>
      <c r="E36" s="58">
        <v>567987.32</v>
      </c>
      <c r="F36" s="36" t="s">
        <v>42</v>
      </c>
      <c r="G36" s="36" t="s">
        <v>42</v>
      </c>
      <c r="H36" s="58">
        <v>567987.32</v>
      </c>
      <c r="I36" s="56">
        <f t="shared" si="0"/>
        <v>108412.68000000005</v>
      </c>
    </row>
    <row r="37" spans="1:9" s="75" customFormat="1" ht="12.75">
      <c r="A37" s="72" t="s">
        <v>68</v>
      </c>
      <c r="B37" s="39" t="s">
        <v>19</v>
      </c>
      <c r="C37" s="73" t="s">
        <v>166</v>
      </c>
      <c r="D37" s="74">
        <v>30000</v>
      </c>
      <c r="E37" s="74">
        <f>E38</f>
        <v>22630</v>
      </c>
      <c r="F37" s="40" t="s">
        <v>42</v>
      </c>
      <c r="G37" s="40" t="s">
        <v>42</v>
      </c>
      <c r="H37" s="74">
        <f>H38</f>
        <v>22630</v>
      </c>
      <c r="I37" s="56">
        <f t="shared" si="0"/>
        <v>7370</v>
      </c>
    </row>
    <row r="38" spans="1:9" ht="56.25">
      <c r="A38" s="53" t="s">
        <v>69</v>
      </c>
      <c r="B38" s="35" t="s">
        <v>19</v>
      </c>
      <c r="C38" s="57" t="s">
        <v>167</v>
      </c>
      <c r="D38" s="58">
        <v>30000</v>
      </c>
      <c r="E38" s="58">
        <v>22630</v>
      </c>
      <c r="F38" s="36" t="s">
        <v>42</v>
      </c>
      <c r="G38" s="36" t="s">
        <v>42</v>
      </c>
      <c r="H38" s="58">
        <v>22630</v>
      </c>
      <c r="I38" s="56">
        <f t="shared" si="0"/>
        <v>7370</v>
      </c>
    </row>
    <row r="39" spans="1:9" s="75" customFormat="1" ht="33.75">
      <c r="A39" s="72" t="s">
        <v>70</v>
      </c>
      <c r="B39" s="39" t="s">
        <v>19</v>
      </c>
      <c r="C39" s="73" t="s">
        <v>168</v>
      </c>
      <c r="D39" s="74">
        <f>D40+D41</f>
        <v>521000</v>
      </c>
      <c r="E39" s="74">
        <f>E40+E41</f>
        <v>230029.65999999997</v>
      </c>
      <c r="F39" s="40" t="s">
        <v>42</v>
      </c>
      <c r="G39" s="40" t="s">
        <v>42</v>
      </c>
      <c r="H39" s="74">
        <f>H40+H41</f>
        <v>230029.65999999997</v>
      </c>
      <c r="I39" s="56">
        <f t="shared" si="0"/>
        <v>290970.34</v>
      </c>
    </row>
    <row r="40" spans="1:9" ht="56.25">
      <c r="A40" s="53" t="s">
        <v>71</v>
      </c>
      <c r="B40" s="35" t="s">
        <v>19</v>
      </c>
      <c r="C40" s="57" t="s">
        <v>169</v>
      </c>
      <c r="D40" s="58">
        <v>223000</v>
      </c>
      <c r="E40" s="58">
        <v>81191.58</v>
      </c>
      <c r="F40" s="36" t="s">
        <v>42</v>
      </c>
      <c r="G40" s="36" t="s">
        <v>42</v>
      </c>
      <c r="H40" s="58">
        <v>81191.58</v>
      </c>
      <c r="I40" s="56">
        <f t="shared" si="0"/>
        <v>141808.41999999998</v>
      </c>
    </row>
    <row r="41" spans="1:9" ht="67.5">
      <c r="A41" s="53" t="s">
        <v>72</v>
      </c>
      <c r="B41" s="35" t="s">
        <v>19</v>
      </c>
      <c r="C41" s="57" t="s">
        <v>170</v>
      </c>
      <c r="D41" s="58">
        <v>298000</v>
      </c>
      <c r="E41" s="58">
        <v>148838.08</v>
      </c>
      <c r="F41" s="36" t="s">
        <v>42</v>
      </c>
      <c r="G41" s="36" t="s">
        <v>42</v>
      </c>
      <c r="H41" s="58">
        <v>148838.08</v>
      </c>
      <c r="I41" s="56">
        <f t="shared" si="0"/>
        <v>149161.92</v>
      </c>
    </row>
    <row r="42" spans="1:9" s="75" customFormat="1" ht="22.5">
      <c r="A42" s="72" t="s">
        <v>73</v>
      </c>
      <c r="B42" s="39" t="s">
        <v>19</v>
      </c>
      <c r="C42" s="73" t="s">
        <v>171</v>
      </c>
      <c r="D42" s="74">
        <v>159000</v>
      </c>
      <c r="E42" s="74">
        <f>E43</f>
        <v>91000</v>
      </c>
      <c r="F42" s="40" t="s">
        <v>42</v>
      </c>
      <c r="G42" s="40" t="s">
        <v>42</v>
      </c>
      <c r="H42" s="74">
        <f>H43</f>
        <v>91000</v>
      </c>
      <c r="I42" s="56">
        <f t="shared" si="0"/>
        <v>68000</v>
      </c>
    </row>
    <row r="43" spans="1:9" ht="22.5">
      <c r="A43" s="53" t="s">
        <v>74</v>
      </c>
      <c r="B43" s="35" t="s">
        <v>19</v>
      </c>
      <c r="C43" s="57" t="s">
        <v>172</v>
      </c>
      <c r="D43" s="58">
        <v>159000</v>
      </c>
      <c r="E43" s="58">
        <v>91000</v>
      </c>
      <c r="F43" s="36" t="s">
        <v>42</v>
      </c>
      <c r="G43" s="36" t="s">
        <v>42</v>
      </c>
      <c r="H43" s="58">
        <v>91000</v>
      </c>
      <c r="I43" s="56">
        <f t="shared" si="0"/>
        <v>68000</v>
      </c>
    </row>
    <row r="44" spans="1:9" ht="12.75">
      <c r="A44" s="53"/>
      <c r="B44" s="35" t="s">
        <v>19</v>
      </c>
      <c r="C44" s="73" t="s">
        <v>301</v>
      </c>
      <c r="D44" s="58"/>
      <c r="E44" s="74">
        <f>E45</f>
        <v>9329.28</v>
      </c>
      <c r="F44" s="36"/>
      <c r="G44" s="36"/>
      <c r="H44" s="74">
        <f>H45</f>
        <v>9329.28</v>
      </c>
      <c r="I44" s="56"/>
    </row>
    <row r="45" spans="1:9" ht="12.75">
      <c r="A45" s="53"/>
      <c r="B45" s="35" t="s">
        <v>19</v>
      </c>
      <c r="C45" s="57" t="s">
        <v>301</v>
      </c>
      <c r="D45" s="58"/>
      <c r="E45" s="58">
        <v>9329.28</v>
      </c>
      <c r="F45" s="36"/>
      <c r="G45" s="36"/>
      <c r="H45" s="58">
        <v>9329.28</v>
      </c>
      <c r="I45" s="56"/>
    </row>
    <row r="46" spans="1:9" s="75" customFormat="1" ht="12.75">
      <c r="A46" s="72" t="s">
        <v>149</v>
      </c>
      <c r="B46" s="39" t="s">
        <v>19</v>
      </c>
      <c r="C46" s="73" t="s">
        <v>173</v>
      </c>
      <c r="D46" s="74" t="s">
        <v>42</v>
      </c>
      <c r="E46" s="74">
        <v>11000</v>
      </c>
      <c r="F46" s="40" t="s">
        <v>42</v>
      </c>
      <c r="G46" s="40" t="s">
        <v>42</v>
      </c>
      <c r="H46" s="74">
        <v>11000</v>
      </c>
      <c r="I46" s="56"/>
    </row>
    <row r="47" spans="1:9" ht="22.5">
      <c r="A47" s="53" t="s">
        <v>150</v>
      </c>
      <c r="B47" s="35" t="s">
        <v>19</v>
      </c>
      <c r="C47" s="57" t="s">
        <v>174</v>
      </c>
      <c r="D47" s="58" t="s">
        <v>42</v>
      </c>
      <c r="E47" s="58">
        <v>11000</v>
      </c>
      <c r="F47" s="36" t="s">
        <v>42</v>
      </c>
      <c r="G47" s="36" t="s">
        <v>42</v>
      </c>
      <c r="H47" s="58">
        <v>11000</v>
      </c>
      <c r="I47" s="56"/>
    </row>
    <row r="48" spans="1:9" s="75" customFormat="1" ht="12.75">
      <c r="A48" s="72" t="s">
        <v>75</v>
      </c>
      <c r="B48" s="39" t="s">
        <v>19</v>
      </c>
      <c r="C48" s="73" t="s">
        <v>175</v>
      </c>
      <c r="D48" s="74">
        <f>D50+D51+D57+D60</f>
        <v>35361961</v>
      </c>
      <c r="E48" s="74">
        <f>E50+E51+E57+E60</f>
        <v>24601772.17</v>
      </c>
      <c r="F48" s="40" t="s">
        <v>42</v>
      </c>
      <c r="G48" s="40" t="s">
        <v>42</v>
      </c>
      <c r="H48" s="74">
        <f>H50+H51+H57+H60</f>
        <v>24601772.17</v>
      </c>
      <c r="I48" s="56">
        <f t="shared" si="0"/>
        <v>10760188.829999998</v>
      </c>
    </row>
    <row r="49" spans="1:9" ht="33.75">
      <c r="A49" s="53" t="s">
        <v>76</v>
      </c>
      <c r="B49" s="35" t="s">
        <v>19</v>
      </c>
      <c r="C49" s="57" t="s">
        <v>176</v>
      </c>
      <c r="D49" s="58">
        <f>D48</f>
        <v>35361961</v>
      </c>
      <c r="E49" s="58">
        <f>E50+E51+E60+E57</f>
        <v>24601772.17</v>
      </c>
      <c r="F49" s="36" t="s">
        <v>42</v>
      </c>
      <c r="G49" s="36" t="s">
        <v>42</v>
      </c>
      <c r="H49" s="58">
        <f>H50+H51+H60+H57</f>
        <v>24601772.17</v>
      </c>
      <c r="I49" s="56">
        <f t="shared" si="0"/>
        <v>10760188.829999998</v>
      </c>
    </row>
    <row r="50" spans="1:9" s="75" customFormat="1" ht="22.5">
      <c r="A50" s="72" t="s">
        <v>77</v>
      </c>
      <c r="B50" s="39" t="s">
        <v>19</v>
      </c>
      <c r="C50" s="73" t="s">
        <v>177</v>
      </c>
      <c r="D50" s="74">
        <v>12025700</v>
      </c>
      <c r="E50" s="74">
        <v>10823130</v>
      </c>
      <c r="F50" s="40" t="s">
        <v>42</v>
      </c>
      <c r="G50" s="40" t="s">
        <v>42</v>
      </c>
      <c r="H50" s="74">
        <v>10823130</v>
      </c>
      <c r="I50" s="56">
        <f t="shared" si="0"/>
        <v>1202570</v>
      </c>
    </row>
    <row r="51" spans="1:9" s="75" customFormat="1" ht="22.5">
      <c r="A51" s="72" t="s">
        <v>78</v>
      </c>
      <c r="B51" s="39" t="s">
        <v>19</v>
      </c>
      <c r="C51" s="73" t="s">
        <v>178</v>
      </c>
      <c r="D51" s="74">
        <v>20190941</v>
      </c>
      <c r="E51" s="74">
        <f>E54+E56</f>
        <v>12111941</v>
      </c>
      <c r="F51" s="40" t="s">
        <v>42</v>
      </c>
      <c r="G51" s="40" t="s">
        <v>42</v>
      </c>
      <c r="H51" s="74">
        <f>H54+H56</f>
        <v>12111941</v>
      </c>
      <c r="I51" s="56">
        <f t="shared" si="0"/>
        <v>8079000</v>
      </c>
    </row>
    <row r="52" spans="1:9" ht="33.75">
      <c r="A52" s="53" t="s">
        <v>79</v>
      </c>
      <c r="B52" s="35" t="s">
        <v>19</v>
      </c>
      <c r="C52" s="57" t="s">
        <v>179</v>
      </c>
      <c r="D52" s="58">
        <v>8079000</v>
      </c>
      <c r="E52" s="58" t="s">
        <v>42</v>
      </c>
      <c r="F52" s="36" t="s">
        <v>42</v>
      </c>
      <c r="G52" s="36" t="s">
        <v>42</v>
      </c>
      <c r="H52" s="58" t="s">
        <v>42</v>
      </c>
      <c r="I52" s="56"/>
    </row>
    <row r="53" spans="1:9" ht="33.75">
      <c r="A53" s="53" t="s">
        <v>80</v>
      </c>
      <c r="B53" s="35" t="s">
        <v>19</v>
      </c>
      <c r="C53" s="57" t="s">
        <v>180</v>
      </c>
      <c r="D53" s="58">
        <v>8079000</v>
      </c>
      <c r="E53" s="58" t="s">
        <v>42</v>
      </c>
      <c r="F53" s="36" t="s">
        <v>42</v>
      </c>
      <c r="G53" s="36" t="s">
        <v>42</v>
      </c>
      <c r="H53" s="58" t="s">
        <v>42</v>
      </c>
      <c r="I53" s="56"/>
    </row>
    <row r="54" spans="1:9" ht="67.5">
      <c r="A54" s="54" t="s">
        <v>81</v>
      </c>
      <c r="B54" s="35" t="s">
        <v>19</v>
      </c>
      <c r="C54" s="73" t="s">
        <v>181</v>
      </c>
      <c r="D54" s="74">
        <v>601900</v>
      </c>
      <c r="E54" s="74">
        <v>601900</v>
      </c>
      <c r="F54" s="40" t="s">
        <v>42</v>
      </c>
      <c r="G54" s="40" t="s">
        <v>42</v>
      </c>
      <c r="H54" s="74">
        <v>601900</v>
      </c>
      <c r="I54" s="56">
        <f t="shared" si="0"/>
        <v>0</v>
      </c>
    </row>
    <row r="55" spans="1:9" ht="78.75">
      <c r="A55" s="54" t="s">
        <v>82</v>
      </c>
      <c r="B55" s="35" t="s">
        <v>19</v>
      </c>
      <c r="C55" s="57" t="s">
        <v>182</v>
      </c>
      <c r="D55" s="58">
        <v>601900</v>
      </c>
      <c r="E55" s="58">
        <v>601900</v>
      </c>
      <c r="F55" s="36" t="s">
        <v>42</v>
      </c>
      <c r="G55" s="36" t="s">
        <v>42</v>
      </c>
      <c r="H55" s="58">
        <v>601900</v>
      </c>
      <c r="I55" s="56">
        <f t="shared" si="0"/>
        <v>0</v>
      </c>
    </row>
    <row r="56" spans="1:9" s="79" customFormat="1" ht="12.75">
      <c r="A56" s="76" t="s">
        <v>83</v>
      </c>
      <c r="B56" s="42" t="s">
        <v>19</v>
      </c>
      <c r="C56" s="73" t="s">
        <v>183</v>
      </c>
      <c r="D56" s="74">
        <v>11510041</v>
      </c>
      <c r="E56" s="74">
        <v>11510041</v>
      </c>
      <c r="F56" s="40" t="s">
        <v>42</v>
      </c>
      <c r="G56" s="40" t="s">
        <v>42</v>
      </c>
      <c r="H56" s="74">
        <v>11510041</v>
      </c>
      <c r="I56" s="56">
        <f t="shared" si="0"/>
        <v>0</v>
      </c>
    </row>
    <row r="57" spans="1:9" s="79" customFormat="1" ht="22.5">
      <c r="A57" s="76" t="s">
        <v>84</v>
      </c>
      <c r="B57" s="42" t="s">
        <v>19</v>
      </c>
      <c r="C57" s="73" t="s">
        <v>184</v>
      </c>
      <c r="D57" s="74">
        <v>706209</v>
      </c>
      <c r="E57" s="74">
        <v>529656.75</v>
      </c>
      <c r="F57" s="40" t="s">
        <v>42</v>
      </c>
      <c r="G57" s="40" t="s">
        <v>42</v>
      </c>
      <c r="H57" s="74">
        <v>529656.75</v>
      </c>
      <c r="I57" s="56">
        <f t="shared" si="0"/>
        <v>176552.25</v>
      </c>
    </row>
    <row r="58" spans="1:9" s="79" customFormat="1" ht="33.75">
      <c r="A58" s="76" t="s">
        <v>85</v>
      </c>
      <c r="B58" s="42" t="s">
        <v>19</v>
      </c>
      <c r="C58" s="77" t="s">
        <v>185</v>
      </c>
      <c r="D58" s="78">
        <v>195080</v>
      </c>
      <c r="E58" s="78">
        <v>146310</v>
      </c>
      <c r="F58" s="43" t="s">
        <v>42</v>
      </c>
      <c r="G58" s="43" t="s">
        <v>42</v>
      </c>
      <c r="H58" s="78">
        <v>146310</v>
      </c>
      <c r="I58" s="56">
        <f t="shared" si="0"/>
        <v>48770</v>
      </c>
    </row>
    <row r="59" spans="1:9" s="79" customFormat="1" ht="33.75">
      <c r="A59" s="76" t="s">
        <v>86</v>
      </c>
      <c r="B59" s="42" t="s">
        <v>19</v>
      </c>
      <c r="C59" s="77" t="s">
        <v>186</v>
      </c>
      <c r="D59" s="78">
        <v>511129</v>
      </c>
      <c r="E59" s="78">
        <v>383346.75</v>
      </c>
      <c r="F59" s="43" t="s">
        <v>42</v>
      </c>
      <c r="G59" s="43" t="s">
        <v>42</v>
      </c>
      <c r="H59" s="78">
        <v>383346.75</v>
      </c>
      <c r="I59" s="56">
        <f t="shared" si="0"/>
        <v>127782.25</v>
      </c>
    </row>
    <row r="60" spans="1:9" s="79" customFormat="1" ht="12.75">
      <c r="A60" s="76" t="s">
        <v>87</v>
      </c>
      <c r="B60" s="42" t="s">
        <v>19</v>
      </c>
      <c r="C60" s="73" t="s">
        <v>187</v>
      </c>
      <c r="D60" s="74">
        <v>2439111</v>
      </c>
      <c r="E60" s="74">
        <v>1137044.42</v>
      </c>
      <c r="F60" s="40" t="s">
        <v>42</v>
      </c>
      <c r="G60" s="40" t="s">
        <v>42</v>
      </c>
      <c r="H60" s="74">
        <v>1137044.42</v>
      </c>
      <c r="I60" s="56">
        <f t="shared" si="0"/>
        <v>1302066.58</v>
      </c>
    </row>
    <row r="61" spans="1:9" ht="56.25">
      <c r="A61" s="53" t="s">
        <v>88</v>
      </c>
      <c r="B61" s="35" t="s">
        <v>19</v>
      </c>
      <c r="C61" s="57" t="s">
        <v>188</v>
      </c>
      <c r="D61" s="58">
        <v>137300</v>
      </c>
      <c r="E61" s="58">
        <v>102975</v>
      </c>
      <c r="F61" s="36" t="s">
        <v>42</v>
      </c>
      <c r="G61" s="36" t="s">
        <v>42</v>
      </c>
      <c r="H61" s="58">
        <v>102975</v>
      </c>
      <c r="I61" s="56">
        <f t="shared" si="0"/>
        <v>34325</v>
      </c>
    </row>
    <row r="62" spans="1:9" ht="22.5">
      <c r="A62" s="53" t="s">
        <v>89</v>
      </c>
      <c r="B62" s="35" t="s">
        <v>19</v>
      </c>
      <c r="C62" s="57" t="s">
        <v>189</v>
      </c>
      <c r="D62" s="58">
        <v>2301811</v>
      </c>
      <c r="E62" s="58">
        <v>1034069.42</v>
      </c>
      <c r="F62" s="36" t="s">
        <v>42</v>
      </c>
      <c r="G62" s="36" t="s">
        <v>42</v>
      </c>
      <c r="H62" s="58">
        <v>1034069.42</v>
      </c>
      <c r="I62" s="56">
        <f t="shared" si="0"/>
        <v>1267741.58</v>
      </c>
    </row>
    <row r="78" ht="29.25" customHeight="1"/>
    <row r="79" ht="30.75" customHeight="1"/>
  </sheetData>
  <sheetProtection/>
  <mergeCells count="19">
    <mergeCell ref="A5:G5"/>
    <mergeCell ref="A1:G1"/>
    <mergeCell ref="A2:G2"/>
    <mergeCell ref="A3:G3"/>
    <mergeCell ref="A4:G4"/>
    <mergeCell ref="D12:D18"/>
    <mergeCell ref="A6:A7"/>
    <mergeCell ref="B8:G8"/>
    <mergeCell ref="C12:C18"/>
    <mergeCell ref="A12:A18"/>
    <mergeCell ref="B12:B18"/>
    <mergeCell ref="A11:H11"/>
    <mergeCell ref="B7:G7"/>
    <mergeCell ref="I12:I18"/>
    <mergeCell ref="H13:H18"/>
    <mergeCell ref="G13:G18"/>
    <mergeCell ref="F13:F18"/>
    <mergeCell ref="E12:H12"/>
    <mergeCell ref="E13:E18"/>
  </mergeCells>
  <conditionalFormatting sqref="I20:I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P140"/>
  <sheetViews>
    <sheetView showGridLines="0" showZeros="0" workbookViewId="0" topLeftCell="B130">
      <selection activeCell="M150" sqref="M15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.125" style="0" customWidth="1"/>
    <col min="4" max="4" width="3.125" style="0" customWidth="1"/>
    <col min="5" max="5" width="11.375" style="0" customWidth="1"/>
    <col min="6" max="8" width="4.25390625" style="0" customWidth="1"/>
    <col min="9" max="11" width="16.75390625" style="0" customWidth="1"/>
    <col min="12" max="13" width="10.125" style="0" customWidth="1"/>
    <col min="14" max="16" width="16.875" style="0" customWidth="1"/>
  </cols>
  <sheetData>
    <row r="1" ht="12.75" customHeight="1"/>
    <row r="2" spans="2:16" ht="15" customHeight="1">
      <c r="B2" s="16"/>
      <c r="C2" s="16"/>
      <c r="D2" s="16"/>
      <c r="E2" s="16"/>
      <c r="F2" s="16"/>
      <c r="G2" s="16"/>
      <c r="H2" s="16"/>
      <c r="I2" s="16" t="s">
        <v>22</v>
      </c>
      <c r="J2" s="6"/>
      <c r="K2" s="6"/>
      <c r="L2" s="6"/>
      <c r="M2" s="6"/>
      <c r="N2" s="6"/>
      <c r="O2" s="6" t="s">
        <v>34</v>
      </c>
      <c r="P2" s="14"/>
    </row>
    <row r="3" spans="1:16" ht="13.5" customHeight="1" thickBot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7"/>
    </row>
    <row r="4" spans="1:16" ht="12.75" customHeight="1">
      <c r="A4" s="151" t="s">
        <v>5</v>
      </c>
      <c r="B4" s="128" t="s">
        <v>23</v>
      </c>
      <c r="C4" s="145" t="s">
        <v>40</v>
      </c>
      <c r="D4" s="146"/>
      <c r="E4" s="146"/>
      <c r="F4" s="146"/>
      <c r="G4" s="146"/>
      <c r="H4" s="122"/>
      <c r="I4" s="119" t="s">
        <v>33</v>
      </c>
      <c r="J4" s="119" t="s">
        <v>27</v>
      </c>
      <c r="K4" s="136" t="s">
        <v>6</v>
      </c>
      <c r="L4" s="140"/>
      <c r="M4" s="140"/>
      <c r="N4" s="141"/>
      <c r="O4" s="136" t="s">
        <v>28</v>
      </c>
      <c r="P4" s="137"/>
    </row>
    <row r="5" spans="1:16" ht="12.75" customHeight="1">
      <c r="A5" s="152"/>
      <c r="B5" s="129"/>
      <c r="C5" s="147"/>
      <c r="D5" s="148"/>
      <c r="E5" s="148"/>
      <c r="F5" s="148"/>
      <c r="G5" s="148"/>
      <c r="H5" s="123"/>
      <c r="I5" s="117"/>
      <c r="J5" s="117"/>
      <c r="K5" s="138"/>
      <c r="L5" s="142"/>
      <c r="M5" s="142"/>
      <c r="N5" s="143"/>
      <c r="O5" s="138"/>
      <c r="P5" s="139"/>
    </row>
    <row r="6" spans="1:16" ht="12.75" customHeight="1">
      <c r="A6" s="152"/>
      <c r="B6" s="129"/>
      <c r="C6" s="147"/>
      <c r="D6" s="148"/>
      <c r="E6" s="148"/>
      <c r="F6" s="148"/>
      <c r="G6" s="148"/>
      <c r="H6" s="123"/>
      <c r="I6" s="117"/>
      <c r="J6" s="117"/>
      <c r="K6" s="111" t="s">
        <v>38</v>
      </c>
      <c r="L6" s="111" t="s">
        <v>24</v>
      </c>
      <c r="M6" s="111" t="s">
        <v>25</v>
      </c>
      <c r="N6" s="109" t="s">
        <v>7</v>
      </c>
      <c r="O6" s="111" t="s">
        <v>32</v>
      </c>
      <c r="P6" s="144" t="s">
        <v>31</v>
      </c>
    </row>
    <row r="7" spans="1:16" ht="12.75" customHeight="1">
      <c r="A7" s="152"/>
      <c r="B7" s="129"/>
      <c r="C7" s="147"/>
      <c r="D7" s="148"/>
      <c r="E7" s="148"/>
      <c r="F7" s="148"/>
      <c r="G7" s="148"/>
      <c r="H7" s="123"/>
      <c r="I7" s="117"/>
      <c r="J7" s="117"/>
      <c r="K7" s="117"/>
      <c r="L7" s="112"/>
      <c r="M7" s="112"/>
      <c r="N7" s="104"/>
      <c r="O7" s="117"/>
      <c r="P7" s="107"/>
    </row>
    <row r="8" spans="1:16" ht="12.75" customHeight="1">
      <c r="A8" s="152"/>
      <c r="B8" s="129"/>
      <c r="C8" s="147"/>
      <c r="D8" s="148"/>
      <c r="E8" s="148"/>
      <c r="F8" s="148"/>
      <c r="G8" s="148"/>
      <c r="H8" s="123"/>
      <c r="I8" s="117"/>
      <c r="J8" s="117"/>
      <c r="K8" s="117"/>
      <c r="L8" s="112"/>
      <c r="M8" s="112"/>
      <c r="N8" s="104"/>
      <c r="O8" s="117"/>
      <c r="P8" s="107"/>
    </row>
    <row r="9" spans="1:16" ht="12.75" customHeight="1">
      <c r="A9" s="152"/>
      <c r="B9" s="129"/>
      <c r="C9" s="147"/>
      <c r="D9" s="148"/>
      <c r="E9" s="148"/>
      <c r="F9" s="148"/>
      <c r="G9" s="148"/>
      <c r="H9" s="123"/>
      <c r="I9" s="117"/>
      <c r="J9" s="117"/>
      <c r="K9" s="117"/>
      <c r="L9" s="112"/>
      <c r="M9" s="112"/>
      <c r="N9" s="104"/>
      <c r="O9" s="117"/>
      <c r="P9" s="107"/>
    </row>
    <row r="10" spans="1:16" ht="12.75" customHeight="1">
      <c r="A10" s="152"/>
      <c r="B10" s="129"/>
      <c r="C10" s="147"/>
      <c r="D10" s="148"/>
      <c r="E10" s="148"/>
      <c r="F10" s="148"/>
      <c r="G10" s="148"/>
      <c r="H10" s="123"/>
      <c r="I10" s="117"/>
      <c r="J10" s="117"/>
      <c r="K10" s="117"/>
      <c r="L10" s="112"/>
      <c r="M10" s="112"/>
      <c r="N10" s="104"/>
      <c r="O10" s="117"/>
      <c r="P10" s="107"/>
    </row>
    <row r="11" spans="1:16" ht="12.75" customHeight="1">
      <c r="A11" s="153"/>
      <c r="B11" s="130"/>
      <c r="C11" s="149"/>
      <c r="D11" s="150"/>
      <c r="E11" s="150"/>
      <c r="F11" s="150"/>
      <c r="G11" s="150"/>
      <c r="H11" s="124"/>
      <c r="I11" s="118"/>
      <c r="J11" s="118"/>
      <c r="K11" s="118"/>
      <c r="L11" s="113"/>
      <c r="M11" s="113"/>
      <c r="N11" s="110"/>
      <c r="O11" s="118"/>
      <c r="P11" s="108"/>
    </row>
    <row r="12" spans="1:16" ht="13.5" customHeight="1" thickBot="1">
      <c r="A12" s="24">
        <v>1</v>
      </c>
      <c r="B12" s="25">
        <v>2</v>
      </c>
      <c r="C12" s="97"/>
      <c r="D12" s="98"/>
      <c r="E12" s="99" t="s">
        <v>145</v>
      </c>
      <c r="F12" s="99"/>
      <c r="G12" s="99"/>
      <c r="H12" s="100"/>
      <c r="I12" s="26" t="s">
        <v>2</v>
      </c>
      <c r="J12" s="27" t="s">
        <v>3</v>
      </c>
      <c r="K12" s="27" t="s">
        <v>8</v>
      </c>
      <c r="L12" s="26" t="s">
        <v>9</v>
      </c>
      <c r="M12" s="26" t="s">
        <v>10</v>
      </c>
      <c r="N12" s="26" t="s">
        <v>11</v>
      </c>
      <c r="O12" s="29" t="s">
        <v>12</v>
      </c>
      <c r="P12" s="28" t="s">
        <v>14</v>
      </c>
    </row>
    <row r="13" spans="1:16" ht="12.75">
      <c r="A13" s="60" t="s">
        <v>90</v>
      </c>
      <c r="B13" s="33" t="s">
        <v>91</v>
      </c>
      <c r="C13" s="93"/>
      <c r="D13" s="94"/>
      <c r="E13" s="95"/>
      <c r="F13" s="95"/>
      <c r="G13" s="95"/>
      <c r="H13" s="96"/>
      <c r="I13" s="64">
        <f>I14+I17+I37+I39+I50+I53+I55+I66+I68+I71+I81+I99+I102+I130+I132+I135</f>
        <v>44239761</v>
      </c>
      <c r="J13" s="64">
        <f>J14+J17+J37+J39+J50+J53+J55+J66+J68+J71+J81+J99+J102+J130+J132+J135</f>
        <v>44239761</v>
      </c>
      <c r="K13" s="64">
        <f>K14+K17+K37+K39+K50+K53+K55+K66+K68+K71+K81+K99+K102+K130+K132+K135</f>
        <v>23309638.110000003</v>
      </c>
      <c r="L13" s="34" t="s">
        <v>42</v>
      </c>
      <c r="M13" s="34" t="s">
        <v>42</v>
      </c>
      <c r="N13" s="64">
        <f>N14+N17+N37+N39+N50+N53+N55+N66+N68+N71+N81+N99+N102+N130+N132+N135</f>
        <v>23309638.110000003</v>
      </c>
      <c r="O13" s="43">
        <f>I13-K13</f>
        <v>20930122.889999997</v>
      </c>
      <c r="P13" s="43">
        <f>J13-N13</f>
        <v>20930122.889999997</v>
      </c>
    </row>
    <row r="14" spans="1:16" ht="38.25">
      <c r="A14" s="60" t="s">
        <v>92</v>
      </c>
      <c r="B14" s="35"/>
      <c r="C14" s="82" t="s">
        <v>204</v>
      </c>
      <c r="D14" s="83" t="s">
        <v>205</v>
      </c>
      <c r="E14" s="84"/>
      <c r="F14" s="84"/>
      <c r="G14" s="84"/>
      <c r="H14" s="85"/>
      <c r="I14" s="64">
        <v>1128000</v>
      </c>
      <c r="J14" s="64">
        <v>1128000</v>
      </c>
      <c r="K14" s="64">
        <f>K15+K16</f>
        <v>821401.6499999999</v>
      </c>
      <c r="L14" s="36"/>
      <c r="M14" s="36"/>
      <c r="N14" s="64">
        <f>N15+N16</f>
        <v>821401.6499999999</v>
      </c>
      <c r="O14" s="43">
        <f aca="true" t="shared" si="0" ref="O14:O77">I14-K14</f>
        <v>306598.3500000001</v>
      </c>
      <c r="P14" s="43">
        <f aca="true" t="shared" si="1" ref="P14:P82">J14-N14</f>
        <v>306598.3500000001</v>
      </c>
    </row>
    <row r="15" spans="1:16" ht="12.75">
      <c r="A15" s="61" t="s">
        <v>190</v>
      </c>
      <c r="B15" s="33" t="s">
        <v>91</v>
      </c>
      <c r="C15" s="80" t="s">
        <v>204</v>
      </c>
      <c r="D15" s="81" t="s">
        <v>205</v>
      </c>
      <c r="E15" s="84" t="s">
        <v>211</v>
      </c>
      <c r="F15" s="84" t="s">
        <v>212</v>
      </c>
      <c r="G15" s="84" t="s">
        <v>213</v>
      </c>
      <c r="H15" s="85" t="s">
        <v>214</v>
      </c>
      <c r="I15" s="65">
        <v>878000</v>
      </c>
      <c r="J15" s="65">
        <v>878000</v>
      </c>
      <c r="K15" s="65">
        <v>652690.09</v>
      </c>
      <c r="L15" s="34" t="s">
        <v>42</v>
      </c>
      <c r="M15" s="34" t="s">
        <v>42</v>
      </c>
      <c r="N15" s="65">
        <v>652690.09</v>
      </c>
      <c r="O15" s="43">
        <f t="shared" si="0"/>
        <v>225309.91000000003</v>
      </c>
      <c r="P15" s="43">
        <f t="shared" si="1"/>
        <v>225309.91000000003</v>
      </c>
    </row>
    <row r="16" spans="1:16" ht="12.75">
      <c r="A16" s="61" t="s">
        <v>191</v>
      </c>
      <c r="B16" s="35" t="s">
        <v>91</v>
      </c>
      <c r="C16" s="80" t="s">
        <v>204</v>
      </c>
      <c r="D16" s="81" t="s">
        <v>205</v>
      </c>
      <c r="E16" s="84" t="s">
        <v>211</v>
      </c>
      <c r="F16" s="84" t="s">
        <v>215</v>
      </c>
      <c r="G16" s="84" t="s">
        <v>216</v>
      </c>
      <c r="H16" s="85" t="s">
        <v>214</v>
      </c>
      <c r="I16" s="65">
        <v>250000</v>
      </c>
      <c r="J16" s="65">
        <v>250000</v>
      </c>
      <c r="K16" s="65">
        <v>168711.56</v>
      </c>
      <c r="L16" s="36" t="s">
        <v>42</v>
      </c>
      <c r="M16" s="36" t="s">
        <v>42</v>
      </c>
      <c r="N16" s="65">
        <v>168711.56</v>
      </c>
      <c r="O16" s="43">
        <f t="shared" si="0"/>
        <v>81288.44</v>
      </c>
      <c r="P16" s="43">
        <f t="shared" si="1"/>
        <v>81288.44</v>
      </c>
    </row>
    <row r="17" spans="1:16" ht="63.75">
      <c r="A17" s="60" t="s">
        <v>93</v>
      </c>
      <c r="B17" s="35" t="s">
        <v>91</v>
      </c>
      <c r="C17" s="82" t="s">
        <v>204</v>
      </c>
      <c r="D17" s="83" t="s">
        <v>207</v>
      </c>
      <c r="E17" s="84"/>
      <c r="F17" s="84"/>
      <c r="G17" s="84"/>
      <c r="H17" s="85"/>
      <c r="I17" s="64">
        <f>I18+FIO+I20+I21+I22+I23+I24+I25+I26+I27+I28+I29+I30+I31+I32+I33+I34+I35+I36</f>
        <v>4183109</v>
      </c>
      <c r="J17" s="64">
        <f>J18+J19+J20+J21+J22+J23+J24+J25+J26+J27+J28+J29+J30+J31+J32+J33+J34+J35+J36</f>
        <v>4183109</v>
      </c>
      <c r="K17" s="64">
        <f>K18+K19+K20+K21+K22+K23+K24+K25+K26+K27+K28+K30+K32+K33+K34+K35+K36+K29+K31</f>
        <v>2857739.3000000003</v>
      </c>
      <c r="L17" s="36" t="s">
        <v>42</v>
      </c>
      <c r="M17" s="36" t="s">
        <v>42</v>
      </c>
      <c r="N17" s="64">
        <f>N18+N19+N20+N21+N22+N23+N24+N25+N26+N27+N28+N30+N32+N33+N34+N35+N36+N29+N31</f>
        <v>2857739.3000000003</v>
      </c>
      <c r="O17" s="43">
        <f t="shared" si="0"/>
        <v>1325369.6999999997</v>
      </c>
      <c r="P17" s="43">
        <f t="shared" si="1"/>
        <v>1325369.6999999997</v>
      </c>
    </row>
    <row r="18" spans="1:16" ht="12.75">
      <c r="A18" s="61" t="s">
        <v>190</v>
      </c>
      <c r="B18" s="35" t="s">
        <v>91</v>
      </c>
      <c r="C18" s="80" t="s">
        <v>204</v>
      </c>
      <c r="D18" s="81" t="s">
        <v>207</v>
      </c>
      <c r="E18" s="84" t="s">
        <v>217</v>
      </c>
      <c r="F18" s="84" t="s">
        <v>212</v>
      </c>
      <c r="G18" s="84" t="s">
        <v>213</v>
      </c>
      <c r="H18" s="85" t="s">
        <v>214</v>
      </c>
      <c r="I18" s="65">
        <v>1323930</v>
      </c>
      <c r="J18" s="65">
        <v>1323930</v>
      </c>
      <c r="K18" s="65">
        <v>1087654.21</v>
      </c>
      <c r="L18" s="36" t="s">
        <v>42</v>
      </c>
      <c r="M18" s="36" t="s">
        <v>42</v>
      </c>
      <c r="N18" s="65">
        <v>1087654.21</v>
      </c>
      <c r="O18" s="43">
        <f t="shared" si="0"/>
        <v>236275.79000000004</v>
      </c>
      <c r="P18" s="43">
        <f t="shared" si="1"/>
        <v>236275.79000000004</v>
      </c>
    </row>
    <row r="19" spans="1:16" ht="12.75">
      <c r="A19" s="61" t="s">
        <v>286</v>
      </c>
      <c r="B19" s="35" t="s">
        <v>91</v>
      </c>
      <c r="C19" s="80" t="s">
        <v>204</v>
      </c>
      <c r="D19" s="81" t="s">
        <v>207</v>
      </c>
      <c r="E19" s="84" t="s">
        <v>217</v>
      </c>
      <c r="F19" s="84" t="s">
        <v>218</v>
      </c>
      <c r="G19" s="84" t="s">
        <v>219</v>
      </c>
      <c r="H19" s="85" t="s">
        <v>214</v>
      </c>
      <c r="I19" s="65">
        <v>24480</v>
      </c>
      <c r="J19" s="65">
        <v>24480</v>
      </c>
      <c r="K19" s="65">
        <v>6360</v>
      </c>
      <c r="L19" s="36" t="s">
        <v>42</v>
      </c>
      <c r="M19" s="36" t="s">
        <v>42</v>
      </c>
      <c r="N19" s="65">
        <v>6360</v>
      </c>
      <c r="O19" s="43">
        <f t="shared" si="0"/>
        <v>18120</v>
      </c>
      <c r="P19" s="43">
        <f t="shared" si="1"/>
        <v>18120</v>
      </c>
    </row>
    <row r="20" spans="1:16" ht="12.75">
      <c r="A20" s="61" t="s">
        <v>191</v>
      </c>
      <c r="B20" s="35" t="s">
        <v>91</v>
      </c>
      <c r="C20" s="80" t="s">
        <v>204</v>
      </c>
      <c r="D20" s="81" t="s">
        <v>207</v>
      </c>
      <c r="E20" s="84" t="s">
        <v>217</v>
      </c>
      <c r="F20" s="84" t="s">
        <v>215</v>
      </c>
      <c r="G20" s="84" t="s">
        <v>216</v>
      </c>
      <c r="H20" s="85" t="s">
        <v>214</v>
      </c>
      <c r="I20" s="65">
        <v>372690</v>
      </c>
      <c r="J20" s="65">
        <v>372690</v>
      </c>
      <c r="K20" s="65">
        <v>363156.71</v>
      </c>
      <c r="L20" s="36" t="s">
        <v>42</v>
      </c>
      <c r="M20" s="36" t="s">
        <v>42</v>
      </c>
      <c r="N20" s="65">
        <v>363156.71</v>
      </c>
      <c r="O20" s="43">
        <f t="shared" si="0"/>
        <v>9533.289999999979</v>
      </c>
      <c r="P20" s="43">
        <f t="shared" si="1"/>
        <v>9533.289999999979</v>
      </c>
    </row>
    <row r="21" spans="1:16" ht="12.75">
      <c r="A21" s="61" t="s">
        <v>190</v>
      </c>
      <c r="B21" s="35" t="s">
        <v>91</v>
      </c>
      <c r="C21" s="80" t="s">
        <v>204</v>
      </c>
      <c r="D21" s="81" t="s">
        <v>207</v>
      </c>
      <c r="E21" s="84" t="s">
        <v>220</v>
      </c>
      <c r="F21" s="84" t="s">
        <v>212</v>
      </c>
      <c r="G21" s="84" t="s">
        <v>213</v>
      </c>
      <c r="H21" s="85" t="s">
        <v>214</v>
      </c>
      <c r="I21" s="65">
        <v>607616</v>
      </c>
      <c r="J21" s="65">
        <v>607616</v>
      </c>
      <c r="K21" s="65">
        <v>428542.77</v>
      </c>
      <c r="L21" s="36" t="s">
        <v>42</v>
      </c>
      <c r="M21" s="36" t="s">
        <v>42</v>
      </c>
      <c r="N21" s="65">
        <v>428542.77</v>
      </c>
      <c r="O21" s="43">
        <f t="shared" si="0"/>
        <v>179073.22999999998</v>
      </c>
      <c r="P21" s="43">
        <f t="shared" si="1"/>
        <v>179073.22999999998</v>
      </c>
    </row>
    <row r="22" spans="1:16" ht="12.75">
      <c r="A22" s="61" t="s">
        <v>191</v>
      </c>
      <c r="B22" s="35" t="s">
        <v>91</v>
      </c>
      <c r="C22" s="80" t="s">
        <v>204</v>
      </c>
      <c r="D22" s="81" t="s">
        <v>207</v>
      </c>
      <c r="E22" s="84" t="s">
        <v>220</v>
      </c>
      <c r="F22" s="84" t="s">
        <v>215</v>
      </c>
      <c r="G22" s="84" t="s">
        <v>216</v>
      </c>
      <c r="H22" s="85" t="s">
        <v>214</v>
      </c>
      <c r="I22" s="65">
        <v>182284</v>
      </c>
      <c r="J22" s="65">
        <v>182284</v>
      </c>
      <c r="K22" s="65">
        <v>101305.07</v>
      </c>
      <c r="L22" s="36" t="s">
        <v>42</v>
      </c>
      <c r="M22" s="36" t="s">
        <v>42</v>
      </c>
      <c r="N22" s="65">
        <v>101305.07</v>
      </c>
      <c r="O22" s="43">
        <f t="shared" si="0"/>
        <v>80978.93</v>
      </c>
      <c r="P22" s="43">
        <f t="shared" si="1"/>
        <v>80978.93</v>
      </c>
    </row>
    <row r="23" spans="1:16" ht="12.75">
      <c r="A23" s="61" t="s">
        <v>195</v>
      </c>
      <c r="B23" s="35" t="s">
        <v>91</v>
      </c>
      <c r="C23" s="80" t="s">
        <v>204</v>
      </c>
      <c r="D23" s="81" t="s">
        <v>207</v>
      </c>
      <c r="E23" s="84" t="s">
        <v>220</v>
      </c>
      <c r="F23" s="84" t="s">
        <v>238</v>
      </c>
      <c r="G23" s="84" t="s">
        <v>225</v>
      </c>
      <c r="H23" s="85" t="s">
        <v>214</v>
      </c>
      <c r="I23" s="65">
        <v>4000</v>
      </c>
      <c r="J23" s="65">
        <v>4000</v>
      </c>
      <c r="K23" s="65">
        <v>3950</v>
      </c>
      <c r="L23" s="36"/>
      <c r="M23" s="36"/>
      <c r="N23" s="65">
        <v>3950</v>
      </c>
      <c r="O23" s="43">
        <f t="shared" si="0"/>
        <v>50</v>
      </c>
      <c r="P23" s="43">
        <f t="shared" si="1"/>
        <v>50</v>
      </c>
    </row>
    <row r="24" spans="1:16" ht="12.75">
      <c r="A24" s="61" t="s">
        <v>192</v>
      </c>
      <c r="B24" s="35" t="s">
        <v>91</v>
      </c>
      <c r="C24" s="80" t="s">
        <v>204</v>
      </c>
      <c r="D24" s="81" t="s">
        <v>207</v>
      </c>
      <c r="E24" s="84" t="s">
        <v>220</v>
      </c>
      <c r="F24" s="84" t="s">
        <v>221</v>
      </c>
      <c r="G24" s="84" t="s">
        <v>222</v>
      </c>
      <c r="H24" s="85" t="s">
        <v>214</v>
      </c>
      <c r="I24" s="65">
        <v>63500</v>
      </c>
      <c r="J24" s="65">
        <v>63500</v>
      </c>
      <c r="K24" s="65">
        <v>38649.05</v>
      </c>
      <c r="L24" s="36" t="s">
        <v>42</v>
      </c>
      <c r="M24" s="36" t="s">
        <v>42</v>
      </c>
      <c r="N24" s="65">
        <v>38649.05</v>
      </c>
      <c r="O24" s="43">
        <f t="shared" si="0"/>
        <v>24850.949999999997</v>
      </c>
      <c r="P24" s="43">
        <f t="shared" si="1"/>
        <v>24850.949999999997</v>
      </c>
    </row>
    <row r="25" spans="1:16" ht="12.75">
      <c r="A25" s="61" t="s">
        <v>193</v>
      </c>
      <c r="B25" s="35" t="s">
        <v>91</v>
      </c>
      <c r="C25" s="80" t="s">
        <v>204</v>
      </c>
      <c r="D25" s="81" t="s">
        <v>207</v>
      </c>
      <c r="E25" s="84" t="s">
        <v>220</v>
      </c>
      <c r="F25" s="84" t="s">
        <v>221</v>
      </c>
      <c r="G25" s="84" t="s">
        <v>223</v>
      </c>
      <c r="H25" s="85" t="s">
        <v>214</v>
      </c>
      <c r="I25" s="65">
        <v>128000</v>
      </c>
      <c r="J25" s="65">
        <v>128000</v>
      </c>
      <c r="K25" s="65">
        <v>63268.8</v>
      </c>
      <c r="L25" s="36" t="s">
        <v>42</v>
      </c>
      <c r="M25" s="36" t="s">
        <v>42</v>
      </c>
      <c r="N25" s="65">
        <v>63268.8</v>
      </c>
      <c r="O25" s="43">
        <f t="shared" si="0"/>
        <v>64731.2</v>
      </c>
      <c r="P25" s="43">
        <f t="shared" si="1"/>
        <v>64731.2</v>
      </c>
    </row>
    <row r="26" spans="1:16" ht="12.75">
      <c r="A26" s="61" t="s">
        <v>194</v>
      </c>
      <c r="B26" s="35" t="s">
        <v>91</v>
      </c>
      <c r="C26" s="80" t="s">
        <v>204</v>
      </c>
      <c r="D26" s="81" t="s">
        <v>207</v>
      </c>
      <c r="E26" s="84" t="s">
        <v>220</v>
      </c>
      <c r="F26" s="84" t="s">
        <v>221</v>
      </c>
      <c r="G26" s="84" t="s">
        <v>224</v>
      </c>
      <c r="H26" s="85" t="s">
        <v>214</v>
      </c>
      <c r="I26" s="65">
        <v>85262.25</v>
      </c>
      <c r="J26" s="65">
        <v>85262.25</v>
      </c>
      <c r="K26" s="65">
        <v>40066</v>
      </c>
      <c r="L26" s="36" t="s">
        <v>42</v>
      </c>
      <c r="M26" s="36" t="s">
        <v>42</v>
      </c>
      <c r="N26" s="65">
        <v>40066</v>
      </c>
      <c r="O26" s="43">
        <f t="shared" si="0"/>
        <v>45196.25</v>
      </c>
      <c r="P26" s="43">
        <f t="shared" si="1"/>
        <v>45196.25</v>
      </c>
    </row>
    <row r="27" spans="1:16" ht="12.75">
      <c r="A27" s="61" t="s">
        <v>195</v>
      </c>
      <c r="B27" s="35" t="s">
        <v>91</v>
      </c>
      <c r="C27" s="80" t="s">
        <v>204</v>
      </c>
      <c r="D27" s="81" t="s">
        <v>207</v>
      </c>
      <c r="E27" s="84" t="s">
        <v>220</v>
      </c>
      <c r="F27" s="84" t="s">
        <v>221</v>
      </c>
      <c r="G27" s="84" t="s">
        <v>225</v>
      </c>
      <c r="H27" s="85" t="s">
        <v>214</v>
      </c>
      <c r="I27" s="65">
        <v>495217.75</v>
      </c>
      <c r="J27" s="65">
        <v>495217.75</v>
      </c>
      <c r="K27" s="65">
        <v>192311.85</v>
      </c>
      <c r="L27" s="36" t="s">
        <v>42</v>
      </c>
      <c r="M27" s="36" t="s">
        <v>42</v>
      </c>
      <c r="N27" s="65">
        <v>192311.85</v>
      </c>
      <c r="O27" s="43">
        <f t="shared" si="0"/>
        <v>302905.9</v>
      </c>
      <c r="P27" s="43">
        <f t="shared" si="1"/>
        <v>302905.9</v>
      </c>
    </row>
    <row r="28" spans="1:16" ht="12.75">
      <c r="A28" s="61" t="s">
        <v>196</v>
      </c>
      <c r="B28" s="35" t="s">
        <v>91</v>
      </c>
      <c r="C28" s="80" t="s">
        <v>204</v>
      </c>
      <c r="D28" s="81" t="s">
        <v>207</v>
      </c>
      <c r="E28" s="84" t="s">
        <v>220</v>
      </c>
      <c r="F28" s="84" t="s">
        <v>238</v>
      </c>
      <c r="G28" s="84" t="s">
        <v>226</v>
      </c>
      <c r="H28" s="85" t="s">
        <v>214</v>
      </c>
      <c r="I28" s="65">
        <v>3630</v>
      </c>
      <c r="J28" s="65">
        <v>3630</v>
      </c>
      <c r="K28" s="65">
        <v>2465</v>
      </c>
      <c r="L28" s="36" t="s">
        <v>42</v>
      </c>
      <c r="M28" s="36" t="s">
        <v>42</v>
      </c>
      <c r="N28" s="65">
        <v>2465</v>
      </c>
      <c r="O28" s="43">
        <f t="shared" si="0"/>
        <v>1165</v>
      </c>
      <c r="P28" s="43">
        <f t="shared" si="1"/>
        <v>1165</v>
      </c>
    </row>
    <row r="29" spans="1:16" ht="12.75">
      <c r="A29" s="61"/>
      <c r="B29" s="35" t="s">
        <v>91</v>
      </c>
      <c r="C29" s="80" t="s">
        <v>204</v>
      </c>
      <c r="D29" s="81" t="s">
        <v>207</v>
      </c>
      <c r="E29" s="84" t="s">
        <v>220</v>
      </c>
      <c r="F29" s="84" t="s">
        <v>221</v>
      </c>
      <c r="G29" s="84" t="s">
        <v>226</v>
      </c>
      <c r="H29" s="85" t="s">
        <v>214</v>
      </c>
      <c r="I29" s="65">
        <v>26370</v>
      </c>
      <c r="J29" s="65">
        <v>26370</v>
      </c>
      <c r="K29" s="65">
        <v>23420</v>
      </c>
      <c r="L29" s="36"/>
      <c r="M29" s="36"/>
      <c r="N29" s="65">
        <v>23420</v>
      </c>
      <c r="O29" s="43">
        <f t="shared" si="0"/>
        <v>2950</v>
      </c>
      <c r="P29" s="43"/>
    </row>
    <row r="30" spans="1:16" ht="12.75">
      <c r="A30" s="61" t="s">
        <v>197</v>
      </c>
      <c r="B30" s="33" t="s">
        <v>91</v>
      </c>
      <c r="C30" s="80" t="s">
        <v>204</v>
      </c>
      <c r="D30" s="81" t="s">
        <v>207</v>
      </c>
      <c r="E30" s="84" t="s">
        <v>220</v>
      </c>
      <c r="F30" s="84" t="s">
        <v>221</v>
      </c>
      <c r="G30" s="84" t="s">
        <v>227</v>
      </c>
      <c r="H30" s="85" t="s">
        <v>214</v>
      </c>
      <c r="I30" s="65">
        <v>290000</v>
      </c>
      <c r="J30" s="65">
        <v>290000</v>
      </c>
      <c r="K30" s="65">
        <v>187879.57</v>
      </c>
      <c r="L30" s="34" t="s">
        <v>42</v>
      </c>
      <c r="M30" s="34" t="s">
        <v>42</v>
      </c>
      <c r="N30" s="65">
        <v>187879.57</v>
      </c>
      <c r="O30" s="43">
        <f t="shared" si="0"/>
        <v>102120.43</v>
      </c>
      <c r="P30" s="43">
        <f t="shared" si="1"/>
        <v>102120.43</v>
      </c>
    </row>
    <row r="31" spans="1:16" ht="12.75">
      <c r="A31" s="61"/>
      <c r="B31" s="35" t="s">
        <v>91</v>
      </c>
      <c r="C31" s="80" t="s">
        <v>204</v>
      </c>
      <c r="D31" s="81" t="s">
        <v>207</v>
      </c>
      <c r="E31" s="84" t="s">
        <v>220</v>
      </c>
      <c r="F31" s="84" t="s">
        <v>228</v>
      </c>
      <c r="G31" s="84" t="s">
        <v>229</v>
      </c>
      <c r="H31" s="85" t="s">
        <v>214</v>
      </c>
      <c r="I31" s="65">
        <v>20150</v>
      </c>
      <c r="J31" s="65">
        <v>20150</v>
      </c>
      <c r="K31" s="65">
        <v>20150</v>
      </c>
      <c r="L31" s="34"/>
      <c r="M31" s="34"/>
      <c r="N31" s="65">
        <v>20150</v>
      </c>
      <c r="O31" s="43">
        <f t="shared" si="0"/>
        <v>0</v>
      </c>
      <c r="P31" s="43"/>
    </row>
    <row r="32" spans="1:16" ht="12.75">
      <c r="A32" s="61" t="s">
        <v>198</v>
      </c>
      <c r="B32" s="35" t="s">
        <v>91</v>
      </c>
      <c r="C32" s="80" t="s">
        <v>204</v>
      </c>
      <c r="D32" s="81" t="s">
        <v>207</v>
      </c>
      <c r="E32" s="84" t="s">
        <v>220</v>
      </c>
      <c r="F32" s="84" t="s">
        <v>228</v>
      </c>
      <c r="G32" s="84" t="s">
        <v>229</v>
      </c>
      <c r="H32" s="85" t="s">
        <v>214</v>
      </c>
      <c r="I32" s="65">
        <v>13670</v>
      </c>
      <c r="J32" s="65">
        <v>13670</v>
      </c>
      <c r="K32" s="65">
        <v>2880</v>
      </c>
      <c r="L32" s="36" t="s">
        <v>42</v>
      </c>
      <c r="M32" s="36" t="s">
        <v>42</v>
      </c>
      <c r="N32" s="65">
        <v>2880</v>
      </c>
      <c r="O32" s="43">
        <f t="shared" si="0"/>
        <v>10790</v>
      </c>
      <c r="P32" s="43">
        <f t="shared" si="1"/>
        <v>10790</v>
      </c>
    </row>
    <row r="33" spans="1:16" ht="12.75">
      <c r="A33" s="61" t="s">
        <v>198</v>
      </c>
      <c r="B33" s="35" t="s">
        <v>91</v>
      </c>
      <c r="C33" s="80" t="s">
        <v>204</v>
      </c>
      <c r="D33" s="81" t="s">
        <v>207</v>
      </c>
      <c r="E33" s="84" t="s">
        <v>220</v>
      </c>
      <c r="F33" s="84" t="s">
        <v>230</v>
      </c>
      <c r="G33" s="84" t="s">
        <v>229</v>
      </c>
      <c r="H33" s="85" t="s">
        <v>214</v>
      </c>
      <c r="I33" s="65">
        <v>31180</v>
      </c>
      <c r="J33" s="65">
        <v>31180</v>
      </c>
      <c r="K33" s="65">
        <v>26540.65</v>
      </c>
      <c r="L33" s="36" t="s">
        <v>42</v>
      </c>
      <c r="M33" s="36" t="s">
        <v>42</v>
      </c>
      <c r="N33" s="65">
        <v>26540.65</v>
      </c>
      <c r="O33" s="43">
        <f t="shared" si="0"/>
        <v>4639.3499999999985</v>
      </c>
      <c r="P33" s="43">
        <f t="shared" si="1"/>
        <v>4639.3499999999985</v>
      </c>
    </row>
    <row r="34" spans="1:16" ht="12.75">
      <c r="A34" s="61" t="s">
        <v>190</v>
      </c>
      <c r="B34" s="35" t="s">
        <v>91</v>
      </c>
      <c r="C34" s="80" t="s">
        <v>204</v>
      </c>
      <c r="D34" s="81" t="s">
        <v>207</v>
      </c>
      <c r="E34" s="84" t="s">
        <v>231</v>
      </c>
      <c r="F34" s="84" t="s">
        <v>212</v>
      </c>
      <c r="G34" s="84" t="s">
        <v>213</v>
      </c>
      <c r="H34" s="85" t="s">
        <v>232</v>
      </c>
      <c r="I34" s="65">
        <v>336799</v>
      </c>
      <c r="J34" s="65">
        <v>336799</v>
      </c>
      <c r="K34" s="65">
        <v>221856.48</v>
      </c>
      <c r="L34" s="36" t="s">
        <v>42</v>
      </c>
      <c r="M34" s="36" t="s">
        <v>42</v>
      </c>
      <c r="N34" s="65">
        <v>221856.48</v>
      </c>
      <c r="O34" s="43">
        <f t="shared" si="0"/>
        <v>114942.51999999999</v>
      </c>
      <c r="P34" s="43">
        <f t="shared" si="1"/>
        <v>114942.51999999999</v>
      </c>
    </row>
    <row r="35" spans="1:16" ht="12.75">
      <c r="A35" s="61" t="s">
        <v>191</v>
      </c>
      <c r="B35" s="35" t="s">
        <v>91</v>
      </c>
      <c r="C35" s="80" t="s">
        <v>204</v>
      </c>
      <c r="D35" s="81" t="s">
        <v>207</v>
      </c>
      <c r="E35" s="84" t="s">
        <v>231</v>
      </c>
      <c r="F35" s="84" t="s">
        <v>215</v>
      </c>
      <c r="G35" s="84" t="s">
        <v>216</v>
      </c>
      <c r="H35" s="85" t="s">
        <v>232</v>
      </c>
      <c r="I35" s="65">
        <v>144330</v>
      </c>
      <c r="J35" s="65">
        <v>144330</v>
      </c>
      <c r="K35" s="68">
        <v>47283.14</v>
      </c>
      <c r="L35" s="36" t="s">
        <v>42</v>
      </c>
      <c r="M35" s="36" t="s">
        <v>42</v>
      </c>
      <c r="N35" s="68">
        <v>47283.14</v>
      </c>
      <c r="O35" s="43">
        <f t="shared" si="0"/>
        <v>97046.86</v>
      </c>
      <c r="P35" s="43">
        <f t="shared" si="1"/>
        <v>97046.86</v>
      </c>
    </row>
    <row r="36" spans="1:16" ht="12.75">
      <c r="A36" s="61" t="s">
        <v>197</v>
      </c>
      <c r="B36" s="33" t="s">
        <v>91</v>
      </c>
      <c r="C36" s="80" t="s">
        <v>204</v>
      </c>
      <c r="D36" s="81" t="s">
        <v>207</v>
      </c>
      <c r="E36" s="84" t="s">
        <v>231</v>
      </c>
      <c r="F36" s="84" t="s">
        <v>221</v>
      </c>
      <c r="G36" s="84" t="s">
        <v>227</v>
      </c>
      <c r="H36" s="85" t="s">
        <v>232</v>
      </c>
      <c r="I36" s="65">
        <v>30000</v>
      </c>
      <c r="J36" s="65">
        <v>30000</v>
      </c>
      <c r="K36" s="65">
        <v>0</v>
      </c>
      <c r="L36" s="34" t="s">
        <v>42</v>
      </c>
      <c r="M36" s="34" t="s">
        <v>42</v>
      </c>
      <c r="N36" s="65">
        <v>0</v>
      </c>
      <c r="O36" s="43">
        <f t="shared" si="0"/>
        <v>30000</v>
      </c>
      <c r="P36" s="43">
        <f t="shared" si="1"/>
        <v>30000</v>
      </c>
    </row>
    <row r="37" spans="1:16" ht="12.75">
      <c r="A37" s="60" t="s">
        <v>94</v>
      </c>
      <c r="B37" s="35" t="s">
        <v>91</v>
      </c>
      <c r="C37" s="80" t="s">
        <v>204</v>
      </c>
      <c r="D37" s="81" t="s">
        <v>14</v>
      </c>
      <c r="E37" s="84"/>
      <c r="F37" s="84"/>
      <c r="G37" s="84"/>
      <c r="H37" s="85"/>
      <c r="I37" s="64">
        <v>10000</v>
      </c>
      <c r="J37" s="64">
        <v>10000</v>
      </c>
      <c r="K37" s="64">
        <v>0</v>
      </c>
      <c r="L37" s="36" t="s">
        <v>42</v>
      </c>
      <c r="M37" s="36" t="s">
        <v>42</v>
      </c>
      <c r="N37" s="64">
        <v>0</v>
      </c>
      <c r="O37" s="43">
        <f t="shared" si="0"/>
        <v>10000</v>
      </c>
      <c r="P37" s="43">
        <f t="shared" si="1"/>
        <v>10000</v>
      </c>
    </row>
    <row r="38" spans="1:16" ht="12.75">
      <c r="A38" s="61" t="s">
        <v>198</v>
      </c>
      <c r="B38" s="35" t="s">
        <v>91</v>
      </c>
      <c r="C38" s="80" t="s">
        <v>204</v>
      </c>
      <c r="D38" s="81" t="s">
        <v>14</v>
      </c>
      <c r="E38" s="84" t="s">
        <v>233</v>
      </c>
      <c r="F38" s="84" t="s">
        <v>234</v>
      </c>
      <c r="G38" s="84" t="s">
        <v>229</v>
      </c>
      <c r="H38" s="85" t="s">
        <v>214</v>
      </c>
      <c r="I38" s="65">
        <v>10000</v>
      </c>
      <c r="J38" s="65">
        <v>10000</v>
      </c>
      <c r="K38" s="65">
        <v>0</v>
      </c>
      <c r="L38" s="36" t="s">
        <v>42</v>
      </c>
      <c r="M38" s="36" t="s">
        <v>42</v>
      </c>
      <c r="N38" s="65">
        <v>0</v>
      </c>
      <c r="O38" s="43">
        <f t="shared" si="0"/>
        <v>10000</v>
      </c>
      <c r="P38" s="43">
        <f t="shared" si="1"/>
        <v>10000</v>
      </c>
    </row>
    <row r="39" spans="1:16" ht="12.75">
      <c r="A39" s="60" t="s">
        <v>95</v>
      </c>
      <c r="B39" s="35" t="s">
        <v>91</v>
      </c>
      <c r="C39" s="82" t="s">
        <v>204</v>
      </c>
      <c r="D39" s="83" t="s">
        <v>235</v>
      </c>
      <c r="E39" s="84"/>
      <c r="F39" s="84"/>
      <c r="G39" s="84"/>
      <c r="H39" s="85"/>
      <c r="I39" s="64">
        <f>I40+I41+I42+I43+I44+I45+I46+I47+I48+I49</f>
        <v>687690.99</v>
      </c>
      <c r="J39" s="64">
        <f>J40+J41+J42+J43+J44+J45+J46+J47+J48+J49</f>
        <v>687690.99</v>
      </c>
      <c r="K39" s="66">
        <f>K40+K41+K42+K44+K45+K46+K48+K49</f>
        <v>393942.25</v>
      </c>
      <c r="L39" s="36" t="s">
        <v>42</v>
      </c>
      <c r="M39" s="36" t="s">
        <v>42</v>
      </c>
      <c r="N39" s="66">
        <f>N40+N41+N42+N44+N45+N46+N48+N49</f>
        <v>393942.25</v>
      </c>
      <c r="O39" s="43">
        <f t="shared" si="0"/>
        <v>293748.74</v>
      </c>
      <c r="P39" s="43">
        <f t="shared" si="1"/>
        <v>293748.74</v>
      </c>
    </row>
    <row r="40" spans="1:16" ht="12.75">
      <c r="A40" s="61" t="s">
        <v>195</v>
      </c>
      <c r="B40" s="35" t="s">
        <v>91</v>
      </c>
      <c r="C40" s="80" t="s">
        <v>204</v>
      </c>
      <c r="D40" s="81" t="s">
        <v>235</v>
      </c>
      <c r="E40" s="84" t="s">
        <v>236</v>
      </c>
      <c r="F40" s="84" t="s">
        <v>221</v>
      </c>
      <c r="G40" s="84" t="s">
        <v>225</v>
      </c>
      <c r="H40" s="85" t="s">
        <v>214</v>
      </c>
      <c r="I40" s="65">
        <v>80000</v>
      </c>
      <c r="J40" s="65">
        <v>80000</v>
      </c>
      <c r="K40" s="65">
        <v>33664</v>
      </c>
      <c r="L40" s="36" t="s">
        <v>42</v>
      </c>
      <c r="M40" s="36" t="s">
        <v>42</v>
      </c>
      <c r="N40" s="65">
        <v>33664</v>
      </c>
      <c r="O40" s="43">
        <f t="shared" si="0"/>
        <v>46336</v>
      </c>
      <c r="P40" s="43">
        <f t="shared" si="1"/>
        <v>46336</v>
      </c>
    </row>
    <row r="41" spans="1:16" ht="12.75">
      <c r="A41" s="61" t="s">
        <v>195</v>
      </c>
      <c r="B41" s="35" t="s">
        <v>91</v>
      </c>
      <c r="C41" s="80" t="s">
        <v>204</v>
      </c>
      <c r="D41" s="81" t="s">
        <v>235</v>
      </c>
      <c r="E41" s="84" t="s">
        <v>237</v>
      </c>
      <c r="F41" s="84" t="s">
        <v>238</v>
      </c>
      <c r="G41" s="84" t="s">
        <v>225</v>
      </c>
      <c r="H41" s="85" t="s">
        <v>214</v>
      </c>
      <c r="I41" s="65">
        <v>50000</v>
      </c>
      <c r="J41" s="65">
        <v>50000</v>
      </c>
      <c r="K41" s="65">
        <v>30000</v>
      </c>
      <c r="L41" s="36" t="s">
        <v>42</v>
      </c>
      <c r="M41" s="36" t="s">
        <v>42</v>
      </c>
      <c r="N41" s="65">
        <v>30000</v>
      </c>
      <c r="O41" s="43">
        <f t="shared" si="0"/>
        <v>20000</v>
      </c>
      <c r="P41" s="43">
        <f t="shared" si="1"/>
        <v>20000</v>
      </c>
    </row>
    <row r="42" spans="1:16" ht="12.75">
      <c r="A42" s="61" t="s">
        <v>195</v>
      </c>
      <c r="B42" s="35" t="s">
        <v>91</v>
      </c>
      <c r="C42" s="80" t="s">
        <v>204</v>
      </c>
      <c r="D42" s="81" t="s">
        <v>235</v>
      </c>
      <c r="E42" s="84" t="s">
        <v>237</v>
      </c>
      <c r="F42" s="84" t="s">
        <v>221</v>
      </c>
      <c r="G42" s="84" t="s">
        <v>225</v>
      </c>
      <c r="H42" s="85" t="s">
        <v>214</v>
      </c>
      <c r="I42" s="65">
        <v>79000</v>
      </c>
      <c r="J42" s="65">
        <v>79000</v>
      </c>
      <c r="K42" s="65">
        <v>60000</v>
      </c>
      <c r="L42" s="36" t="s">
        <v>42</v>
      </c>
      <c r="M42" s="36" t="s">
        <v>42</v>
      </c>
      <c r="N42" s="65">
        <v>60000</v>
      </c>
      <c r="O42" s="43">
        <f t="shared" si="0"/>
        <v>19000</v>
      </c>
      <c r="P42" s="43">
        <f t="shared" si="1"/>
        <v>19000</v>
      </c>
    </row>
    <row r="43" spans="1:16" ht="12.75">
      <c r="A43" s="61" t="s">
        <v>195</v>
      </c>
      <c r="B43" s="35" t="s">
        <v>91</v>
      </c>
      <c r="C43" s="80" t="s">
        <v>204</v>
      </c>
      <c r="D43" s="81" t="s">
        <v>235</v>
      </c>
      <c r="E43" s="84" t="s">
        <v>239</v>
      </c>
      <c r="F43" s="84" t="s">
        <v>238</v>
      </c>
      <c r="G43" s="84" t="s">
        <v>225</v>
      </c>
      <c r="H43" s="85" t="s">
        <v>214</v>
      </c>
      <c r="I43" s="65">
        <v>39000</v>
      </c>
      <c r="J43" s="65">
        <v>39000</v>
      </c>
      <c r="K43" s="65">
        <v>0</v>
      </c>
      <c r="L43" s="36" t="s">
        <v>42</v>
      </c>
      <c r="M43" s="36" t="s">
        <v>42</v>
      </c>
      <c r="N43" s="65">
        <v>0</v>
      </c>
      <c r="O43" s="43">
        <f t="shared" si="0"/>
        <v>39000</v>
      </c>
      <c r="P43" s="43">
        <f t="shared" si="1"/>
        <v>39000</v>
      </c>
    </row>
    <row r="44" spans="1:16" ht="25.5">
      <c r="A44" s="61" t="s">
        <v>199</v>
      </c>
      <c r="B44" s="35" t="s">
        <v>91</v>
      </c>
      <c r="C44" s="80" t="s">
        <v>204</v>
      </c>
      <c r="D44" s="81" t="s">
        <v>235</v>
      </c>
      <c r="E44" s="84" t="s">
        <v>240</v>
      </c>
      <c r="F44" s="84" t="s">
        <v>241</v>
      </c>
      <c r="G44" s="84" t="s">
        <v>242</v>
      </c>
      <c r="H44" s="85" t="s">
        <v>214</v>
      </c>
      <c r="I44" s="65">
        <v>77328</v>
      </c>
      <c r="J44" s="65">
        <v>77328</v>
      </c>
      <c r="K44" s="65">
        <v>57996</v>
      </c>
      <c r="L44" s="36" t="s">
        <v>42</v>
      </c>
      <c r="M44" s="36" t="s">
        <v>42</v>
      </c>
      <c r="N44" s="65">
        <v>57996</v>
      </c>
      <c r="O44" s="43">
        <f t="shared" si="0"/>
        <v>19332</v>
      </c>
      <c r="P44" s="43">
        <f t="shared" si="1"/>
        <v>19332</v>
      </c>
    </row>
    <row r="45" spans="1:16" ht="25.5">
      <c r="A45" s="61" t="s">
        <v>199</v>
      </c>
      <c r="B45" s="35" t="s">
        <v>91</v>
      </c>
      <c r="C45" s="80" t="s">
        <v>204</v>
      </c>
      <c r="D45" s="81" t="s">
        <v>235</v>
      </c>
      <c r="E45" s="84" t="s">
        <v>243</v>
      </c>
      <c r="F45" s="84" t="s">
        <v>241</v>
      </c>
      <c r="G45" s="84" t="s">
        <v>242</v>
      </c>
      <c r="H45" s="85" t="s">
        <v>214</v>
      </c>
      <c r="I45" s="65">
        <v>157252</v>
      </c>
      <c r="J45" s="65">
        <v>157252</v>
      </c>
      <c r="K45" s="65">
        <v>117939</v>
      </c>
      <c r="L45" s="36" t="s">
        <v>42</v>
      </c>
      <c r="M45" s="36" t="s">
        <v>42</v>
      </c>
      <c r="N45" s="65">
        <v>117939</v>
      </c>
      <c r="O45" s="43">
        <f t="shared" si="0"/>
        <v>39313</v>
      </c>
      <c r="P45" s="43">
        <f t="shared" si="1"/>
        <v>39313</v>
      </c>
    </row>
    <row r="46" spans="1:16" ht="25.5">
      <c r="A46" s="61" t="s">
        <v>199</v>
      </c>
      <c r="B46" s="35" t="s">
        <v>91</v>
      </c>
      <c r="C46" s="80" t="s">
        <v>204</v>
      </c>
      <c r="D46" s="81" t="s">
        <v>235</v>
      </c>
      <c r="E46" s="84" t="s">
        <v>244</v>
      </c>
      <c r="F46" s="84" t="s">
        <v>241</v>
      </c>
      <c r="G46" s="84" t="s">
        <v>242</v>
      </c>
      <c r="H46" s="85" t="s">
        <v>214</v>
      </c>
      <c r="I46" s="65">
        <v>125791</v>
      </c>
      <c r="J46" s="65">
        <v>125791</v>
      </c>
      <c r="K46" s="65">
        <v>94343.25</v>
      </c>
      <c r="L46" s="36" t="s">
        <v>42</v>
      </c>
      <c r="M46" s="36" t="s">
        <v>42</v>
      </c>
      <c r="N46" s="65">
        <v>94343.25</v>
      </c>
      <c r="O46" s="43">
        <f t="shared" si="0"/>
        <v>31447.75</v>
      </c>
      <c r="P46" s="43">
        <f t="shared" si="1"/>
        <v>31447.75</v>
      </c>
    </row>
    <row r="47" spans="1:16" ht="12.75">
      <c r="A47" s="61"/>
      <c r="B47" s="35" t="s">
        <v>91</v>
      </c>
      <c r="C47" s="80" t="s">
        <v>204</v>
      </c>
      <c r="D47" s="81" t="s">
        <v>235</v>
      </c>
      <c r="E47" s="84" t="s">
        <v>300</v>
      </c>
      <c r="F47" s="84" t="s">
        <v>241</v>
      </c>
      <c r="G47" s="84" t="s">
        <v>242</v>
      </c>
      <c r="H47" s="85" t="s">
        <v>214</v>
      </c>
      <c r="I47" s="65">
        <v>19319.99</v>
      </c>
      <c r="J47" s="65">
        <v>19319.99</v>
      </c>
      <c r="K47" s="65">
        <v>0</v>
      </c>
      <c r="L47" s="36"/>
      <c r="M47" s="36"/>
      <c r="N47" s="65">
        <v>0</v>
      </c>
      <c r="O47" s="43">
        <f t="shared" si="0"/>
        <v>19319.99</v>
      </c>
      <c r="P47" s="43">
        <f>J47-N47</f>
        <v>19319.99</v>
      </c>
    </row>
    <row r="48" spans="1:16" ht="12.75">
      <c r="A48" s="61" t="s">
        <v>198</v>
      </c>
      <c r="B48" s="35" t="s">
        <v>91</v>
      </c>
      <c r="C48" s="80" t="s">
        <v>204</v>
      </c>
      <c r="D48" s="81" t="s">
        <v>235</v>
      </c>
      <c r="E48" s="84" t="s">
        <v>245</v>
      </c>
      <c r="F48" s="84" t="s">
        <v>221</v>
      </c>
      <c r="G48" s="84" t="s">
        <v>229</v>
      </c>
      <c r="H48" s="85" t="s">
        <v>214</v>
      </c>
      <c r="I48" s="65">
        <v>3000</v>
      </c>
      <c r="J48" s="65">
        <v>3000</v>
      </c>
      <c r="K48" s="64">
        <v>0</v>
      </c>
      <c r="L48" s="36" t="s">
        <v>42</v>
      </c>
      <c r="M48" s="36" t="s">
        <v>42</v>
      </c>
      <c r="N48" s="64">
        <v>0</v>
      </c>
      <c r="O48" s="43">
        <f t="shared" si="0"/>
        <v>3000</v>
      </c>
      <c r="P48" s="43">
        <f t="shared" si="1"/>
        <v>3000</v>
      </c>
    </row>
    <row r="49" spans="1:16" ht="12.75">
      <c r="A49" s="61" t="s">
        <v>198</v>
      </c>
      <c r="B49" s="35" t="s">
        <v>91</v>
      </c>
      <c r="C49" s="80" t="s">
        <v>204</v>
      </c>
      <c r="D49" s="81" t="s">
        <v>235</v>
      </c>
      <c r="E49" s="84" t="s">
        <v>246</v>
      </c>
      <c r="F49" s="84" t="s">
        <v>221</v>
      </c>
      <c r="G49" s="84" t="s">
        <v>229</v>
      </c>
      <c r="H49" s="85" t="s">
        <v>214</v>
      </c>
      <c r="I49" s="65">
        <v>57000</v>
      </c>
      <c r="J49" s="65">
        <v>57000</v>
      </c>
      <c r="K49" s="65">
        <v>0</v>
      </c>
      <c r="L49" s="36" t="s">
        <v>42</v>
      </c>
      <c r="M49" s="36" t="s">
        <v>42</v>
      </c>
      <c r="N49" s="65">
        <v>0</v>
      </c>
      <c r="O49" s="43">
        <f t="shared" si="0"/>
        <v>57000</v>
      </c>
      <c r="P49" s="43">
        <f t="shared" si="1"/>
        <v>57000</v>
      </c>
    </row>
    <row r="50" spans="1:16" ht="12.75">
      <c r="A50" s="60" t="s">
        <v>96</v>
      </c>
      <c r="B50" s="35" t="s">
        <v>91</v>
      </c>
      <c r="C50" s="82" t="s">
        <v>205</v>
      </c>
      <c r="D50" s="83" t="s">
        <v>206</v>
      </c>
      <c r="E50" s="84"/>
      <c r="F50" s="84"/>
      <c r="G50" s="84"/>
      <c r="H50" s="85"/>
      <c r="I50" s="64">
        <f>I51+I52</f>
        <v>195080</v>
      </c>
      <c r="J50" s="64">
        <f>J51+J52</f>
        <v>195080</v>
      </c>
      <c r="K50" s="66">
        <f>K51+K52</f>
        <v>97540</v>
      </c>
      <c r="L50" s="36" t="s">
        <v>42</v>
      </c>
      <c r="M50" s="36" t="s">
        <v>42</v>
      </c>
      <c r="N50" s="66">
        <f>N51+N52</f>
        <v>97540</v>
      </c>
      <c r="O50" s="43">
        <f t="shared" si="0"/>
        <v>97540</v>
      </c>
      <c r="P50" s="43">
        <f t="shared" si="1"/>
        <v>97540</v>
      </c>
    </row>
    <row r="51" spans="1:16" ht="12.75">
      <c r="A51" s="61" t="s">
        <v>190</v>
      </c>
      <c r="B51" s="33" t="s">
        <v>91</v>
      </c>
      <c r="C51" s="80" t="s">
        <v>205</v>
      </c>
      <c r="D51" s="81" t="s">
        <v>206</v>
      </c>
      <c r="E51" s="84" t="s">
        <v>247</v>
      </c>
      <c r="F51" s="84" t="s">
        <v>212</v>
      </c>
      <c r="G51" s="84" t="s">
        <v>213</v>
      </c>
      <c r="H51" s="85" t="s">
        <v>248</v>
      </c>
      <c r="I51" s="65">
        <v>160130</v>
      </c>
      <c r="J51" s="65">
        <v>160130</v>
      </c>
      <c r="K51" s="68">
        <v>80065</v>
      </c>
      <c r="L51" s="34" t="s">
        <v>42</v>
      </c>
      <c r="M51" s="34" t="s">
        <v>42</v>
      </c>
      <c r="N51" s="68">
        <v>80065</v>
      </c>
      <c r="O51" s="43">
        <f t="shared" si="0"/>
        <v>80065</v>
      </c>
      <c r="P51" s="43">
        <f t="shared" si="1"/>
        <v>80065</v>
      </c>
    </row>
    <row r="52" spans="1:16" ht="12.75">
      <c r="A52" s="61" t="s">
        <v>191</v>
      </c>
      <c r="B52" s="35" t="s">
        <v>91</v>
      </c>
      <c r="C52" s="80" t="s">
        <v>205</v>
      </c>
      <c r="D52" s="81" t="s">
        <v>206</v>
      </c>
      <c r="E52" s="84" t="s">
        <v>247</v>
      </c>
      <c r="F52" s="84" t="s">
        <v>215</v>
      </c>
      <c r="G52" s="84" t="s">
        <v>216</v>
      </c>
      <c r="H52" s="85" t="s">
        <v>248</v>
      </c>
      <c r="I52" s="65">
        <v>34950</v>
      </c>
      <c r="J52" s="65">
        <v>34950</v>
      </c>
      <c r="K52" s="65">
        <v>17475</v>
      </c>
      <c r="L52" s="36" t="s">
        <v>42</v>
      </c>
      <c r="M52" s="36" t="s">
        <v>42</v>
      </c>
      <c r="N52" s="65">
        <v>17475</v>
      </c>
      <c r="O52" s="43">
        <f t="shared" si="0"/>
        <v>17475</v>
      </c>
      <c r="P52" s="43">
        <f t="shared" si="1"/>
        <v>17475</v>
      </c>
    </row>
    <row r="53" spans="1:16" ht="51">
      <c r="A53" s="60" t="s">
        <v>97</v>
      </c>
      <c r="B53" s="35" t="s">
        <v>91</v>
      </c>
      <c r="C53" s="82" t="s">
        <v>206</v>
      </c>
      <c r="D53" s="83" t="s">
        <v>249</v>
      </c>
      <c r="E53" s="84"/>
      <c r="F53" s="84"/>
      <c r="G53" s="84"/>
      <c r="H53" s="85"/>
      <c r="I53" s="64">
        <v>120000</v>
      </c>
      <c r="J53" s="64">
        <v>120000</v>
      </c>
      <c r="K53" s="64">
        <f>K54</f>
        <v>0</v>
      </c>
      <c r="L53" s="36" t="s">
        <v>42</v>
      </c>
      <c r="M53" s="36" t="s">
        <v>42</v>
      </c>
      <c r="N53" s="64">
        <f>N54</f>
        <v>0</v>
      </c>
      <c r="O53" s="43">
        <f t="shared" si="0"/>
        <v>120000</v>
      </c>
      <c r="P53" s="43">
        <f t="shared" si="1"/>
        <v>120000</v>
      </c>
    </row>
    <row r="54" spans="1:16" ht="12.75">
      <c r="A54" s="61" t="s">
        <v>195</v>
      </c>
      <c r="B54" s="33" t="s">
        <v>91</v>
      </c>
      <c r="C54" s="80" t="s">
        <v>206</v>
      </c>
      <c r="D54" s="81" t="s">
        <v>249</v>
      </c>
      <c r="E54" s="84" t="s">
        <v>250</v>
      </c>
      <c r="F54" s="84" t="s">
        <v>221</v>
      </c>
      <c r="G54" s="84" t="s">
        <v>225</v>
      </c>
      <c r="H54" s="85" t="s">
        <v>214</v>
      </c>
      <c r="I54" s="65">
        <v>120000</v>
      </c>
      <c r="J54" s="65">
        <v>120000</v>
      </c>
      <c r="K54" s="69">
        <v>0</v>
      </c>
      <c r="L54" s="34" t="s">
        <v>42</v>
      </c>
      <c r="M54" s="34" t="s">
        <v>42</v>
      </c>
      <c r="N54" s="69">
        <v>0</v>
      </c>
      <c r="O54" s="43">
        <f t="shared" si="0"/>
        <v>120000</v>
      </c>
      <c r="P54" s="43">
        <f t="shared" si="1"/>
        <v>120000</v>
      </c>
    </row>
    <row r="55" spans="1:16" ht="12.75">
      <c r="A55" s="60" t="s">
        <v>98</v>
      </c>
      <c r="B55" s="35" t="s">
        <v>91</v>
      </c>
      <c r="C55" s="82" t="s">
        <v>207</v>
      </c>
      <c r="D55" s="83" t="s">
        <v>249</v>
      </c>
      <c r="E55" s="84"/>
      <c r="F55" s="84"/>
      <c r="G55" s="84"/>
      <c r="H55" s="85"/>
      <c r="I55" s="64">
        <f>I56+I57+I58+I59+I60+I61+I62+I63+I64+I65</f>
        <v>4772492</v>
      </c>
      <c r="J55" s="64">
        <f>J56+J57+J58+J59+J60+J61+J62+J63+J64+J65</f>
        <v>4772492</v>
      </c>
      <c r="K55" s="66">
        <f>K56+K57+K58+K59+K60+K61+K62+K63+K64+K65</f>
        <v>727897.74</v>
      </c>
      <c r="L55" s="36" t="s">
        <v>42</v>
      </c>
      <c r="M55" s="36" t="s">
        <v>42</v>
      </c>
      <c r="N55" s="66">
        <f>N56+N57+N58+N59+N60+N61+N62+N63+N64+N65</f>
        <v>727897.74</v>
      </c>
      <c r="O55" s="43">
        <f t="shared" si="0"/>
        <v>4044594.26</v>
      </c>
      <c r="P55" s="43">
        <f t="shared" si="1"/>
        <v>4044594.26</v>
      </c>
    </row>
    <row r="56" spans="1:16" ht="12.75">
      <c r="A56" s="61" t="s">
        <v>194</v>
      </c>
      <c r="B56" s="35" t="s">
        <v>91</v>
      </c>
      <c r="C56" s="80" t="s">
        <v>207</v>
      </c>
      <c r="D56" s="81" t="s">
        <v>249</v>
      </c>
      <c r="E56" s="84" t="s">
        <v>251</v>
      </c>
      <c r="F56" s="84" t="s">
        <v>221</v>
      </c>
      <c r="G56" s="84" t="s">
        <v>224</v>
      </c>
      <c r="H56" s="85" t="s">
        <v>214</v>
      </c>
      <c r="I56" s="65">
        <v>736328</v>
      </c>
      <c r="J56" s="65">
        <v>736328</v>
      </c>
      <c r="K56" s="65">
        <v>533947.74</v>
      </c>
      <c r="L56" s="36" t="s">
        <v>42</v>
      </c>
      <c r="M56" s="36" t="s">
        <v>42</v>
      </c>
      <c r="N56" s="65">
        <v>533947.74</v>
      </c>
      <c r="O56" s="43">
        <f t="shared" si="0"/>
        <v>202380.26</v>
      </c>
      <c r="P56" s="43">
        <f t="shared" si="1"/>
        <v>202380.26</v>
      </c>
    </row>
    <row r="57" spans="1:16" ht="12.75">
      <c r="A57" s="61" t="s">
        <v>200</v>
      </c>
      <c r="B57" s="35" t="s">
        <v>91</v>
      </c>
      <c r="C57" s="80" t="s">
        <v>207</v>
      </c>
      <c r="D57" s="81" t="s">
        <v>249</v>
      </c>
      <c r="E57" s="84" t="s">
        <v>251</v>
      </c>
      <c r="F57" s="84" t="s">
        <v>221</v>
      </c>
      <c r="G57" s="84" t="s">
        <v>252</v>
      </c>
      <c r="H57" s="85" t="s">
        <v>214</v>
      </c>
      <c r="I57" s="65">
        <v>82000</v>
      </c>
      <c r="J57" s="65">
        <v>82000</v>
      </c>
      <c r="K57" s="65">
        <v>61600</v>
      </c>
      <c r="L57" s="36" t="s">
        <v>42</v>
      </c>
      <c r="M57" s="36" t="s">
        <v>42</v>
      </c>
      <c r="N57" s="65">
        <v>61600</v>
      </c>
      <c r="O57" s="43">
        <f t="shared" si="0"/>
        <v>20400</v>
      </c>
      <c r="P57" s="43">
        <f t="shared" si="1"/>
        <v>20400</v>
      </c>
    </row>
    <row r="58" spans="1:16" ht="12.75">
      <c r="A58" s="61" t="s">
        <v>195</v>
      </c>
      <c r="B58" s="35" t="s">
        <v>91</v>
      </c>
      <c r="C58" s="80" t="s">
        <v>207</v>
      </c>
      <c r="D58" s="81" t="s">
        <v>249</v>
      </c>
      <c r="E58" s="84" t="s">
        <v>251</v>
      </c>
      <c r="F58" s="84" t="s">
        <v>221</v>
      </c>
      <c r="G58" s="84" t="s">
        <v>225</v>
      </c>
      <c r="H58" s="85" t="s">
        <v>214</v>
      </c>
      <c r="I58" s="65">
        <v>50000</v>
      </c>
      <c r="J58" s="65">
        <v>50000</v>
      </c>
      <c r="K58" s="65">
        <v>7700</v>
      </c>
      <c r="L58" s="36" t="s">
        <v>42</v>
      </c>
      <c r="M58" s="36" t="s">
        <v>42</v>
      </c>
      <c r="N58" s="65">
        <v>7700</v>
      </c>
      <c r="O58" s="43">
        <f t="shared" si="0"/>
        <v>42300</v>
      </c>
      <c r="P58" s="43">
        <f t="shared" si="1"/>
        <v>42300</v>
      </c>
    </row>
    <row r="59" spans="1:16" ht="12.75">
      <c r="A59" s="61" t="s">
        <v>194</v>
      </c>
      <c r="B59" s="35" t="s">
        <v>91</v>
      </c>
      <c r="C59" s="80" t="s">
        <v>207</v>
      </c>
      <c r="D59" s="81" t="s">
        <v>249</v>
      </c>
      <c r="E59" s="84" t="s">
        <v>253</v>
      </c>
      <c r="F59" s="84" t="s">
        <v>221</v>
      </c>
      <c r="G59" s="84" t="s">
        <v>224</v>
      </c>
      <c r="H59" s="85" t="s">
        <v>214</v>
      </c>
      <c r="I59" s="65">
        <v>1300100</v>
      </c>
      <c r="J59" s="65">
        <v>1300100</v>
      </c>
      <c r="K59" s="65">
        <v>124650</v>
      </c>
      <c r="L59" s="36" t="s">
        <v>42</v>
      </c>
      <c r="M59" s="36" t="s">
        <v>42</v>
      </c>
      <c r="N59" s="65">
        <v>124650</v>
      </c>
      <c r="O59" s="43">
        <f t="shared" si="0"/>
        <v>1175450</v>
      </c>
      <c r="P59" s="43">
        <f t="shared" si="1"/>
        <v>1175450</v>
      </c>
    </row>
    <row r="60" spans="1:16" ht="12.75">
      <c r="A60" s="61" t="s">
        <v>194</v>
      </c>
      <c r="B60" s="35" t="s">
        <v>91</v>
      </c>
      <c r="C60" s="80" t="s">
        <v>207</v>
      </c>
      <c r="D60" s="81" t="s">
        <v>249</v>
      </c>
      <c r="E60" s="84" t="s">
        <v>253</v>
      </c>
      <c r="F60" s="84" t="s">
        <v>221</v>
      </c>
      <c r="G60" s="84" t="s">
        <v>224</v>
      </c>
      <c r="H60" s="85" t="s">
        <v>254</v>
      </c>
      <c r="I60" s="65">
        <v>137300</v>
      </c>
      <c r="J60" s="65">
        <v>137300</v>
      </c>
      <c r="K60" s="65">
        <v>0</v>
      </c>
      <c r="L60" s="36" t="s">
        <v>42</v>
      </c>
      <c r="M60" s="36" t="s">
        <v>42</v>
      </c>
      <c r="N60" s="65">
        <v>0</v>
      </c>
      <c r="O60" s="43">
        <f t="shared" si="0"/>
        <v>137300</v>
      </c>
      <c r="P60" s="43">
        <f t="shared" si="1"/>
        <v>137300</v>
      </c>
    </row>
    <row r="61" spans="1:16" ht="12.75">
      <c r="A61" s="61" t="s">
        <v>197</v>
      </c>
      <c r="B61" s="35" t="s">
        <v>91</v>
      </c>
      <c r="C61" s="80" t="s">
        <v>207</v>
      </c>
      <c r="D61" s="81" t="s">
        <v>249</v>
      </c>
      <c r="E61" s="84" t="s">
        <v>253</v>
      </c>
      <c r="F61" s="84" t="s">
        <v>221</v>
      </c>
      <c r="G61" s="84" t="s">
        <v>227</v>
      </c>
      <c r="H61" s="85" t="s">
        <v>214</v>
      </c>
      <c r="I61" s="65">
        <v>25000</v>
      </c>
      <c r="J61" s="65">
        <v>25000</v>
      </c>
      <c r="K61" s="65">
        <v>0</v>
      </c>
      <c r="L61" s="36"/>
      <c r="M61" s="36"/>
      <c r="N61" s="65">
        <v>0</v>
      </c>
      <c r="O61" s="43">
        <f t="shared" si="0"/>
        <v>25000</v>
      </c>
      <c r="P61" s="43">
        <f t="shared" si="1"/>
        <v>25000</v>
      </c>
    </row>
    <row r="62" spans="1:16" ht="12.75">
      <c r="A62" s="61" t="s">
        <v>194</v>
      </c>
      <c r="B62" s="33" t="s">
        <v>91</v>
      </c>
      <c r="C62" s="80" t="s">
        <v>207</v>
      </c>
      <c r="D62" s="81" t="s">
        <v>249</v>
      </c>
      <c r="E62" s="84" t="s">
        <v>255</v>
      </c>
      <c r="F62" s="84" t="s">
        <v>221</v>
      </c>
      <c r="G62" s="84" t="s">
        <v>224</v>
      </c>
      <c r="H62" s="85" t="s">
        <v>232</v>
      </c>
      <c r="I62" s="65">
        <v>601900</v>
      </c>
      <c r="J62" s="65">
        <v>601900</v>
      </c>
      <c r="K62" s="64">
        <v>0</v>
      </c>
      <c r="L62" s="34" t="s">
        <v>42</v>
      </c>
      <c r="M62" s="34" t="s">
        <v>42</v>
      </c>
      <c r="N62" s="64">
        <v>0</v>
      </c>
      <c r="O62" s="43">
        <f t="shared" si="0"/>
        <v>601900</v>
      </c>
      <c r="P62" s="43">
        <f t="shared" si="1"/>
        <v>601900</v>
      </c>
    </row>
    <row r="63" spans="1:16" ht="12.75">
      <c r="A63" s="61" t="s">
        <v>194</v>
      </c>
      <c r="B63" s="35" t="s">
        <v>91</v>
      </c>
      <c r="C63" s="80" t="s">
        <v>207</v>
      </c>
      <c r="D63" s="81" t="s">
        <v>249</v>
      </c>
      <c r="E63" s="84" t="s">
        <v>256</v>
      </c>
      <c r="F63" s="84" t="s">
        <v>221</v>
      </c>
      <c r="G63" s="84" t="s">
        <v>224</v>
      </c>
      <c r="H63" s="85" t="s">
        <v>232</v>
      </c>
      <c r="I63" s="65">
        <v>1532010</v>
      </c>
      <c r="J63" s="65">
        <v>1532010</v>
      </c>
      <c r="K63" s="65">
        <v>0</v>
      </c>
      <c r="L63" s="36" t="s">
        <v>42</v>
      </c>
      <c r="M63" s="36" t="s">
        <v>42</v>
      </c>
      <c r="N63" s="65">
        <v>0</v>
      </c>
      <c r="O63" s="43">
        <f t="shared" si="0"/>
        <v>1532010</v>
      </c>
      <c r="P63" s="43">
        <f t="shared" si="1"/>
        <v>1532010</v>
      </c>
    </row>
    <row r="64" spans="1:16" ht="12.75">
      <c r="A64" s="61" t="s">
        <v>194</v>
      </c>
      <c r="B64" s="33" t="s">
        <v>91</v>
      </c>
      <c r="C64" s="80" t="s">
        <v>207</v>
      </c>
      <c r="D64" s="81" t="s">
        <v>249</v>
      </c>
      <c r="E64" s="84" t="s">
        <v>287</v>
      </c>
      <c r="F64" s="84" t="s">
        <v>221</v>
      </c>
      <c r="G64" s="84" t="s">
        <v>224</v>
      </c>
      <c r="H64" s="85" t="s">
        <v>214</v>
      </c>
      <c r="I64" s="65">
        <v>185548</v>
      </c>
      <c r="J64" s="65">
        <v>185548</v>
      </c>
      <c r="K64" s="65">
        <v>0</v>
      </c>
      <c r="L64" s="36"/>
      <c r="M64" s="36"/>
      <c r="N64" s="65">
        <v>0</v>
      </c>
      <c r="O64" s="43">
        <f t="shared" si="0"/>
        <v>185548</v>
      </c>
      <c r="P64" s="43">
        <f t="shared" si="1"/>
        <v>185548</v>
      </c>
    </row>
    <row r="65" spans="1:16" ht="12.75">
      <c r="A65" s="61" t="s">
        <v>194</v>
      </c>
      <c r="B65" s="33" t="s">
        <v>91</v>
      </c>
      <c r="C65" s="80" t="s">
        <v>207</v>
      </c>
      <c r="D65" s="81" t="s">
        <v>249</v>
      </c>
      <c r="E65" s="84" t="s">
        <v>288</v>
      </c>
      <c r="F65" s="84" t="s">
        <v>221</v>
      </c>
      <c r="G65" s="84" t="s">
        <v>224</v>
      </c>
      <c r="H65" s="85" t="s">
        <v>214</v>
      </c>
      <c r="I65" s="65">
        <v>122306</v>
      </c>
      <c r="J65" s="65">
        <v>122306</v>
      </c>
      <c r="K65" s="65">
        <v>0</v>
      </c>
      <c r="L65" s="36"/>
      <c r="M65" s="36"/>
      <c r="N65" s="65">
        <v>0</v>
      </c>
      <c r="O65" s="43">
        <f t="shared" si="0"/>
        <v>122306</v>
      </c>
      <c r="P65" s="43">
        <f t="shared" si="1"/>
        <v>122306</v>
      </c>
    </row>
    <row r="66" spans="1:16" ht="25.5">
      <c r="A66" s="60" t="s">
        <v>99</v>
      </c>
      <c r="B66" s="35" t="s">
        <v>91</v>
      </c>
      <c r="C66" s="82" t="s">
        <v>207</v>
      </c>
      <c r="D66" s="83" t="s">
        <v>257</v>
      </c>
      <c r="E66" s="84"/>
      <c r="F66" s="84"/>
      <c r="G66" s="84"/>
      <c r="H66" s="85"/>
      <c r="I66" s="64">
        <f>I67</f>
        <v>975000</v>
      </c>
      <c r="J66" s="64">
        <f>J67</f>
        <v>975000</v>
      </c>
      <c r="K66" s="64">
        <f>K67</f>
        <v>303000</v>
      </c>
      <c r="L66" s="36" t="s">
        <v>42</v>
      </c>
      <c r="M66" s="36" t="s">
        <v>42</v>
      </c>
      <c r="N66" s="64">
        <f>N67</f>
        <v>303000</v>
      </c>
      <c r="O66" s="43">
        <f t="shared" si="0"/>
        <v>672000</v>
      </c>
      <c r="P66" s="43">
        <f t="shared" si="1"/>
        <v>672000</v>
      </c>
    </row>
    <row r="67" spans="1:16" ht="12.75">
      <c r="A67" s="61" t="s">
        <v>195</v>
      </c>
      <c r="B67" s="35" t="s">
        <v>91</v>
      </c>
      <c r="C67" s="80" t="s">
        <v>207</v>
      </c>
      <c r="D67" s="81" t="s">
        <v>257</v>
      </c>
      <c r="E67" s="84" t="s">
        <v>258</v>
      </c>
      <c r="F67" s="84" t="s">
        <v>221</v>
      </c>
      <c r="G67" s="84" t="s">
        <v>225</v>
      </c>
      <c r="H67" s="85" t="s">
        <v>214</v>
      </c>
      <c r="I67" s="65">
        <v>975000</v>
      </c>
      <c r="J67" s="65">
        <v>975000</v>
      </c>
      <c r="K67" s="65">
        <v>303000</v>
      </c>
      <c r="L67" s="36" t="s">
        <v>42</v>
      </c>
      <c r="M67" s="36" t="s">
        <v>42</v>
      </c>
      <c r="N67" s="65">
        <v>303000</v>
      </c>
      <c r="O67" s="43">
        <f t="shared" si="0"/>
        <v>672000</v>
      </c>
      <c r="P67" s="43">
        <f t="shared" si="1"/>
        <v>672000</v>
      </c>
    </row>
    <row r="68" spans="1:16" ht="12.75">
      <c r="A68" s="60" t="s">
        <v>100</v>
      </c>
      <c r="B68" s="35" t="s">
        <v>91</v>
      </c>
      <c r="C68" s="80" t="s">
        <v>208</v>
      </c>
      <c r="D68" s="81" t="s">
        <v>204</v>
      </c>
      <c r="E68" s="84"/>
      <c r="F68" s="84"/>
      <c r="G68" s="84"/>
      <c r="H68" s="85"/>
      <c r="I68" s="64">
        <f>I69+I70</f>
        <v>680858.01</v>
      </c>
      <c r="J68" s="64">
        <f>J69+J70</f>
        <v>680858.01</v>
      </c>
      <c r="K68" s="66">
        <f>K69+K70</f>
        <v>409447.6</v>
      </c>
      <c r="L68" s="36" t="s">
        <v>42</v>
      </c>
      <c r="M68" s="36" t="s">
        <v>42</v>
      </c>
      <c r="N68" s="66">
        <f>N69+N70</f>
        <v>409447.6</v>
      </c>
      <c r="O68" s="43">
        <f t="shared" si="0"/>
        <v>271410.41000000003</v>
      </c>
      <c r="P68" s="43">
        <f t="shared" si="1"/>
        <v>271410.41000000003</v>
      </c>
    </row>
    <row r="69" spans="1:16" ht="12.75">
      <c r="A69" s="61" t="s">
        <v>194</v>
      </c>
      <c r="B69" s="33" t="s">
        <v>91</v>
      </c>
      <c r="C69" s="80" t="s">
        <v>208</v>
      </c>
      <c r="D69" s="81" t="s">
        <v>204</v>
      </c>
      <c r="E69" s="84" t="s">
        <v>259</v>
      </c>
      <c r="F69" s="84" t="s">
        <v>221</v>
      </c>
      <c r="G69" s="84" t="s">
        <v>224</v>
      </c>
      <c r="H69" s="85" t="s">
        <v>214</v>
      </c>
      <c r="I69" s="65">
        <v>660858.01</v>
      </c>
      <c r="J69" s="65">
        <v>660858.01</v>
      </c>
      <c r="K69" s="65">
        <v>390716.54</v>
      </c>
      <c r="L69" s="34" t="s">
        <v>42</v>
      </c>
      <c r="M69" s="34" t="s">
        <v>42</v>
      </c>
      <c r="N69" s="65">
        <v>390716.54</v>
      </c>
      <c r="O69" s="43">
        <f t="shared" si="0"/>
        <v>270141.47000000003</v>
      </c>
      <c r="P69" s="43">
        <f t="shared" si="1"/>
        <v>270141.47000000003</v>
      </c>
    </row>
    <row r="70" spans="1:16" ht="12.75">
      <c r="A70" s="61" t="s">
        <v>195</v>
      </c>
      <c r="B70" s="33" t="s">
        <v>91</v>
      </c>
      <c r="C70" s="80" t="s">
        <v>208</v>
      </c>
      <c r="D70" s="81" t="s">
        <v>204</v>
      </c>
      <c r="E70" s="84" t="s">
        <v>259</v>
      </c>
      <c r="F70" s="84" t="s">
        <v>221</v>
      </c>
      <c r="G70" s="84" t="s">
        <v>225</v>
      </c>
      <c r="H70" s="85" t="s">
        <v>214</v>
      </c>
      <c r="I70" s="65">
        <v>20000</v>
      </c>
      <c r="J70" s="65">
        <v>20000</v>
      </c>
      <c r="K70" s="65">
        <v>18731.06</v>
      </c>
      <c r="L70" s="34"/>
      <c r="M70" s="34"/>
      <c r="N70" s="65">
        <v>18731.06</v>
      </c>
      <c r="O70" s="43">
        <f t="shared" si="0"/>
        <v>1268.9399999999987</v>
      </c>
      <c r="P70" s="43"/>
    </row>
    <row r="71" spans="1:16" ht="12.75">
      <c r="A71" s="60" t="s">
        <v>101</v>
      </c>
      <c r="B71" s="35" t="s">
        <v>91</v>
      </c>
      <c r="C71" s="82" t="s">
        <v>208</v>
      </c>
      <c r="D71" s="83" t="s">
        <v>205</v>
      </c>
      <c r="E71" s="84"/>
      <c r="F71" s="84"/>
      <c r="G71" s="84"/>
      <c r="H71" s="85"/>
      <c r="I71" s="64">
        <f>I72+I76+I74+I75+I77+I78+I79+I80+I73</f>
        <v>10279000</v>
      </c>
      <c r="J71" s="64">
        <f>J72+J76+J74+J75+J77+J78+J79+J80+J73</f>
        <v>10279000</v>
      </c>
      <c r="K71" s="66">
        <f>K72+K76+K74+K75+K77+K78+K79+K80+K73</f>
        <v>984955.6599999999</v>
      </c>
      <c r="L71" s="36" t="s">
        <v>42</v>
      </c>
      <c r="M71" s="36" t="s">
        <v>42</v>
      </c>
      <c r="N71" s="66">
        <f>N72+N76+N74+N75+N77+N78+N79+N80+N73</f>
        <v>984955.6599999999</v>
      </c>
      <c r="O71" s="43">
        <f t="shared" si="0"/>
        <v>9294044.34</v>
      </c>
      <c r="P71" s="43">
        <f t="shared" si="1"/>
        <v>9294044.34</v>
      </c>
    </row>
    <row r="72" spans="1:16" ht="12.75">
      <c r="A72" s="61" t="s">
        <v>194</v>
      </c>
      <c r="B72" s="35" t="s">
        <v>91</v>
      </c>
      <c r="C72" s="80" t="s">
        <v>208</v>
      </c>
      <c r="D72" s="81" t="s">
        <v>205</v>
      </c>
      <c r="E72" s="84" t="s">
        <v>260</v>
      </c>
      <c r="F72" s="84" t="s">
        <v>221</v>
      </c>
      <c r="G72" s="84" t="s">
        <v>224</v>
      </c>
      <c r="H72" s="85" t="s">
        <v>214</v>
      </c>
      <c r="I72" s="65">
        <v>283444</v>
      </c>
      <c r="J72" s="65">
        <v>283444</v>
      </c>
      <c r="K72" s="65">
        <v>60295.61</v>
      </c>
      <c r="L72" s="36" t="s">
        <v>42</v>
      </c>
      <c r="M72" s="36" t="s">
        <v>42</v>
      </c>
      <c r="N72" s="65">
        <v>60295.61</v>
      </c>
      <c r="O72" s="43">
        <f t="shared" si="0"/>
        <v>223148.39</v>
      </c>
      <c r="P72" s="43">
        <f t="shared" si="1"/>
        <v>223148.39</v>
      </c>
    </row>
    <row r="73" spans="1:16" ht="12.75">
      <c r="A73" s="61"/>
      <c r="B73" s="35" t="s">
        <v>91</v>
      </c>
      <c r="C73" s="80" t="s">
        <v>208</v>
      </c>
      <c r="D73" s="81" t="s">
        <v>205</v>
      </c>
      <c r="E73" s="84" t="s">
        <v>260</v>
      </c>
      <c r="F73" s="84" t="s">
        <v>221</v>
      </c>
      <c r="G73" s="84" t="s">
        <v>225</v>
      </c>
      <c r="H73" s="85" t="s">
        <v>214</v>
      </c>
      <c r="I73" s="65">
        <v>451856</v>
      </c>
      <c r="J73" s="65">
        <v>451856</v>
      </c>
      <c r="K73" s="65">
        <v>451855.45</v>
      </c>
      <c r="L73" s="36"/>
      <c r="M73" s="36"/>
      <c r="N73" s="65">
        <v>451855.45</v>
      </c>
      <c r="O73" s="43">
        <f t="shared" si="0"/>
        <v>0.5499999999883585</v>
      </c>
      <c r="P73" s="43"/>
    </row>
    <row r="74" spans="1:16" ht="12.75">
      <c r="A74" s="61" t="s">
        <v>196</v>
      </c>
      <c r="B74" s="35" t="s">
        <v>91</v>
      </c>
      <c r="C74" s="80" t="s">
        <v>208</v>
      </c>
      <c r="D74" s="81" t="s">
        <v>205</v>
      </c>
      <c r="E74" s="84" t="s">
        <v>263</v>
      </c>
      <c r="F74" s="84" t="s">
        <v>221</v>
      </c>
      <c r="G74" s="84" t="s">
        <v>226</v>
      </c>
      <c r="H74" s="85" t="s">
        <v>214</v>
      </c>
      <c r="I74" s="65">
        <v>200000</v>
      </c>
      <c r="J74" s="65">
        <v>200000</v>
      </c>
      <c r="K74" s="65">
        <v>132930</v>
      </c>
      <c r="L74" s="36" t="s">
        <v>42</v>
      </c>
      <c r="M74" s="36" t="s">
        <v>42</v>
      </c>
      <c r="N74" s="65">
        <v>132930</v>
      </c>
      <c r="O74" s="43">
        <f t="shared" si="0"/>
        <v>67070</v>
      </c>
      <c r="P74" s="43">
        <f t="shared" si="1"/>
        <v>67070</v>
      </c>
    </row>
    <row r="75" spans="1:16" ht="12.75">
      <c r="A75" s="61" t="s">
        <v>194</v>
      </c>
      <c r="B75" s="35" t="s">
        <v>91</v>
      </c>
      <c r="C75" s="80" t="s">
        <v>208</v>
      </c>
      <c r="D75" s="81" t="s">
        <v>205</v>
      </c>
      <c r="E75" s="84" t="s">
        <v>264</v>
      </c>
      <c r="F75" s="84" t="s">
        <v>221</v>
      </c>
      <c r="G75" s="84" t="s">
        <v>224</v>
      </c>
      <c r="H75" s="85" t="s">
        <v>232</v>
      </c>
      <c r="I75" s="65">
        <v>2600000</v>
      </c>
      <c r="J75" s="65">
        <v>2600000</v>
      </c>
      <c r="K75" s="65">
        <v>0</v>
      </c>
      <c r="L75" s="36" t="s">
        <v>42</v>
      </c>
      <c r="M75" s="36" t="s">
        <v>42</v>
      </c>
      <c r="N75" s="65">
        <v>0</v>
      </c>
      <c r="O75" s="43">
        <f t="shared" si="0"/>
        <v>2600000</v>
      </c>
      <c r="P75" s="43">
        <f t="shared" si="1"/>
        <v>2600000</v>
      </c>
    </row>
    <row r="76" spans="1:16" ht="12.75">
      <c r="A76" s="61" t="s">
        <v>195</v>
      </c>
      <c r="B76" s="33" t="s">
        <v>91</v>
      </c>
      <c r="C76" s="80" t="s">
        <v>208</v>
      </c>
      <c r="D76" s="81" t="s">
        <v>205</v>
      </c>
      <c r="E76" s="84" t="s">
        <v>261</v>
      </c>
      <c r="F76" s="84" t="s">
        <v>262</v>
      </c>
      <c r="G76" s="84" t="s">
        <v>225</v>
      </c>
      <c r="H76" s="85" t="s">
        <v>214</v>
      </c>
      <c r="I76" s="65">
        <v>900000</v>
      </c>
      <c r="J76" s="65">
        <v>900000</v>
      </c>
      <c r="K76" s="65">
        <v>339874.6</v>
      </c>
      <c r="L76" s="34" t="s">
        <v>42</v>
      </c>
      <c r="M76" s="34" t="s">
        <v>42</v>
      </c>
      <c r="N76" s="65">
        <v>339874.6</v>
      </c>
      <c r="O76" s="43">
        <f t="shared" si="0"/>
        <v>560125.4</v>
      </c>
      <c r="P76" s="43">
        <f>J76-N76</f>
        <v>560125.4</v>
      </c>
    </row>
    <row r="77" spans="1:16" ht="12.75">
      <c r="A77" s="61" t="s">
        <v>195</v>
      </c>
      <c r="B77" s="35" t="s">
        <v>91</v>
      </c>
      <c r="C77" s="80" t="s">
        <v>208</v>
      </c>
      <c r="D77" s="81" t="s">
        <v>205</v>
      </c>
      <c r="E77" s="84" t="s">
        <v>265</v>
      </c>
      <c r="F77" s="84" t="s">
        <v>262</v>
      </c>
      <c r="G77" s="84" t="s">
        <v>225</v>
      </c>
      <c r="H77" s="85" t="s">
        <v>232</v>
      </c>
      <c r="I77" s="65">
        <v>200500</v>
      </c>
      <c r="J77" s="65">
        <v>200500</v>
      </c>
      <c r="K77" s="64">
        <v>0</v>
      </c>
      <c r="L77" s="36" t="s">
        <v>42</v>
      </c>
      <c r="M77" s="36" t="s">
        <v>42</v>
      </c>
      <c r="N77" s="64">
        <v>0</v>
      </c>
      <c r="O77" s="43">
        <f t="shared" si="0"/>
        <v>200500</v>
      </c>
      <c r="P77" s="43">
        <f t="shared" si="1"/>
        <v>200500</v>
      </c>
    </row>
    <row r="78" spans="1:16" ht="12.75">
      <c r="A78" s="61" t="s">
        <v>196</v>
      </c>
      <c r="B78" s="33" t="s">
        <v>91</v>
      </c>
      <c r="C78" s="80" t="s">
        <v>208</v>
      </c>
      <c r="D78" s="81" t="s">
        <v>205</v>
      </c>
      <c r="E78" s="84" t="s">
        <v>265</v>
      </c>
      <c r="F78" s="84" t="s">
        <v>262</v>
      </c>
      <c r="G78" s="84" t="s">
        <v>226</v>
      </c>
      <c r="H78" s="85" t="s">
        <v>232</v>
      </c>
      <c r="I78" s="65">
        <v>5278500</v>
      </c>
      <c r="J78" s="65">
        <v>5278500</v>
      </c>
      <c r="K78" s="65">
        <v>0</v>
      </c>
      <c r="L78" s="34" t="s">
        <v>42</v>
      </c>
      <c r="M78" s="34" t="s">
        <v>42</v>
      </c>
      <c r="N78" s="65">
        <v>0</v>
      </c>
      <c r="O78" s="43">
        <f aca="true" t="shared" si="2" ref="O78:O139">I78-K78</f>
        <v>5278500</v>
      </c>
      <c r="P78" s="43">
        <f t="shared" si="1"/>
        <v>5278500</v>
      </c>
    </row>
    <row r="79" spans="1:16" ht="12.75">
      <c r="A79" s="61" t="s">
        <v>194</v>
      </c>
      <c r="B79" s="35" t="s">
        <v>91</v>
      </c>
      <c r="C79" s="80" t="s">
        <v>208</v>
      </c>
      <c r="D79" s="81" t="s">
        <v>205</v>
      </c>
      <c r="E79" s="84" t="s">
        <v>289</v>
      </c>
      <c r="F79" s="84" t="s">
        <v>221</v>
      </c>
      <c r="G79" s="84" t="s">
        <v>224</v>
      </c>
      <c r="H79" s="85" t="s">
        <v>214</v>
      </c>
      <c r="I79" s="65">
        <v>87200</v>
      </c>
      <c r="J79" s="65">
        <v>87200</v>
      </c>
      <c r="K79" s="65">
        <v>0</v>
      </c>
      <c r="L79" s="34"/>
      <c r="M79" s="34"/>
      <c r="N79" s="65">
        <v>0</v>
      </c>
      <c r="O79" s="43">
        <f t="shared" si="2"/>
        <v>87200</v>
      </c>
      <c r="P79" s="43">
        <f t="shared" si="1"/>
        <v>87200</v>
      </c>
    </row>
    <row r="80" spans="1:16" ht="12.75">
      <c r="A80" s="61" t="s">
        <v>196</v>
      </c>
      <c r="B80" s="35" t="s">
        <v>91</v>
      </c>
      <c r="C80" s="80" t="s">
        <v>208</v>
      </c>
      <c r="D80" s="81" t="s">
        <v>205</v>
      </c>
      <c r="E80" s="84" t="s">
        <v>289</v>
      </c>
      <c r="F80" s="84" t="s">
        <v>262</v>
      </c>
      <c r="G80" s="84" t="s">
        <v>226</v>
      </c>
      <c r="H80" s="85" t="s">
        <v>214</v>
      </c>
      <c r="I80" s="65">
        <v>277500</v>
      </c>
      <c r="J80" s="65">
        <v>277500</v>
      </c>
      <c r="K80" s="65">
        <v>0</v>
      </c>
      <c r="L80" s="34"/>
      <c r="M80" s="34"/>
      <c r="N80" s="65">
        <v>0</v>
      </c>
      <c r="O80" s="43">
        <f t="shared" si="2"/>
        <v>277500</v>
      </c>
      <c r="P80" s="43">
        <f t="shared" si="1"/>
        <v>277500</v>
      </c>
    </row>
    <row r="81" spans="1:16" ht="12.75">
      <c r="A81" s="60" t="s">
        <v>102</v>
      </c>
      <c r="B81" s="35" t="s">
        <v>91</v>
      </c>
      <c r="C81" s="82" t="s">
        <v>208</v>
      </c>
      <c r="D81" s="83" t="s">
        <v>206</v>
      </c>
      <c r="E81" s="86"/>
      <c r="F81" s="84"/>
      <c r="G81" s="84"/>
      <c r="H81" s="85"/>
      <c r="I81" s="64">
        <f>I82+I83+I84+I85+I86+I87+I88+I89+I90+I91+I92+I93+I94+I95+I96+I97+I98</f>
        <v>4277054</v>
      </c>
      <c r="J81" s="64">
        <f>J82+J83+J84+J85+J86+J87+J88+J89+J90+J91+J92+J93+J94+J95+J96+J97+J98</f>
        <v>4277054</v>
      </c>
      <c r="K81" s="66">
        <f>K82+K83+K84+K85+K86+K87+K88+K89+K90+K91+K92+K93+K94+K95+K96+K97</f>
        <v>2580553.38</v>
      </c>
      <c r="L81" s="36" t="s">
        <v>42</v>
      </c>
      <c r="M81" s="36" t="s">
        <v>42</v>
      </c>
      <c r="N81" s="66">
        <f>N82+N83+N84+N85+N86+N87+N88+N89+N90+N91+N92+N93+N94+N95+N96+N97</f>
        <v>2580553.38</v>
      </c>
      <c r="O81" s="43">
        <f t="shared" si="2"/>
        <v>1696500.62</v>
      </c>
      <c r="P81" s="43">
        <f t="shared" si="1"/>
        <v>1696500.62</v>
      </c>
    </row>
    <row r="82" spans="1:16" ht="12.75">
      <c r="A82" s="61" t="s">
        <v>193</v>
      </c>
      <c r="B82" s="35" t="s">
        <v>91</v>
      </c>
      <c r="C82" s="80" t="s">
        <v>208</v>
      </c>
      <c r="D82" s="81" t="s">
        <v>206</v>
      </c>
      <c r="E82" s="84" t="s">
        <v>266</v>
      </c>
      <c r="F82" s="84" t="s">
        <v>221</v>
      </c>
      <c r="G82" s="84" t="s">
        <v>223</v>
      </c>
      <c r="H82" s="85" t="s">
        <v>214</v>
      </c>
      <c r="I82" s="65">
        <v>700000</v>
      </c>
      <c r="J82" s="65">
        <v>700000</v>
      </c>
      <c r="K82" s="65">
        <v>497819.46</v>
      </c>
      <c r="L82" s="36" t="s">
        <v>42</v>
      </c>
      <c r="M82" s="36" t="s">
        <v>42</v>
      </c>
      <c r="N82" s="65">
        <v>497819.46</v>
      </c>
      <c r="O82" s="43">
        <f t="shared" si="2"/>
        <v>202180.53999999998</v>
      </c>
      <c r="P82" s="43">
        <f t="shared" si="1"/>
        <v>202180.53999999998</v>
      </c>
    </row>
    <row r="83" spans="1:16" ht="12.75">
      <c r="A83" s="61" t="s">
        <v>194</v>
      </c>
      <c r="B83" s="35" t="s">
        <v>91</v>
      </c>
      <c r="C83" s="80" t="s">
        <v>208</v>
      </c>
      <c r="D83" s="81" t="s">
        <v>206</v>
      </c>
      <c r="E83" s="84" t="s">
        <v>266</v>
      </c>
      <c r="F83" s="84" t="s">
        <v>221</v>
      </c>
      <c r="G83" s="84" t="s">
        <v>224</v>
      </c>
      <c r="H83" s="85" t="s">
        <v>214</v>
      </c>
      <c r="I83" s="65">
        <v>362934</v>
      </c>
      <c r="J83" s="65">
        <v>362934</v>
      </c>
      <c r="K83" s="65">
        <v>178200</v>
      </c>
      <c r="L83" s="36" t="s">
        <v>42</v>
      </c>
      <c r="M83" s="36" t="s">
        <v>42</v>
      </c>
      <c r="N83" s="65">
        <v>178200</v>
      </c>
      <c r="O83" s="43">
        <f t="shared" si="2"/>
        <v>184734</v>
      </c>
      <c r="P83" s="43">
        <f aca="true" t="shared" si="3" ref="P83:P139">J83-N83</f>
        <v>184734</v>
      </c>
    </row>
    <row r="84" spans="1:16" ht="12.75">
      <c r="A84" s="61" t="s">
        <v>195</v>
      </c>
      <c r="B84" s="33" t="s">
        <v>91</v>
      </c>
      <c r="C84" s="80" t="s">
        <v>208</v>
      </c>
      <c r="D84" s="81" t="s">
        <v>206</v>
      </c>
      <c r="E84" s="84" t="s">
        <v>266</v>
      </c>
      <c r="F84" s="84" t="s">
        <v>221</v>
      </c>
      <c r="G84" s="84" t="s">
        <v>225</v>
      </c>
      <c r="H84" s="85" t="s">
        <v>214</v>
      </c>
      <c r="I84" s="65">
        <v>99800</v>
      </c>
      <c r="J84" s="65">
        <v>99800</v>
      </c>
      <c r="K84" s="65">
        <v>99800</v>
      </c>
      <c r="L84" s="34" t="s">
        <v>42</v>
      </c>
      <c r="M84" s="34" t="s">
        <v>42</v>
      </c>
      <c r="N84" s="65">
        <v>99800</v>
      </c>
      <c r="O84" s="43">
        <f t="shared" si="2"/>
        <v>0</v>
      </c>
      <c r="P84" s="43">
        <f t="shared" si="3"/>
        <v>0</v>
      </c>
    </row>
    <row r="85" spans="1:16" ht="12.75">
      <c r="A85" s="61" t="s">
        <v>197</v>
      </c>
      <c r="B85" s="35" t="s">
        <v>91</v>
      </c>
      <c r="C85" s="80" t="s">
        <v>208</v>
      </c>
      <c r="D85" s="81" t="s">
        <v>206</v>
      </c>
      <c r="E85" s="84" t="s">
        <v>266</v>
      </c>
      <c r="F85" s="84" t="s">
        <v>221</v>
      </c>
      <c r="G85" s="84" t="s">
        <v>227</v>
      </c>
      <c r="H85" s="85" t="s">
        <v>214</v>
      </c>
      <c r="I85" s="65">
        <v>50000</v>
      </c>
      <c r="J85" s="65">
        <v>50000</v>
      </c>
      <c r="K85" s="65">
        <v>34803.5</v>
      </c>
      <c r="L85" s="36" t="s">
        <v>42</v>
      </c>
      <c r="M85" s="36" t="s">
        <v>42</v>
      </c>
      <c r="N85" s="65">
        <v>34803.5</v>
      </c>
      <c r="O85" s="43">
        <f t="shared" si="2"/>
        <v>15196.5</v>
      </c>
      <c r="P85" s="43">
        <f t="shared" si="3"/>
        <v>15196.5</v>
      </c>
    </row>
    <row r="86" spans="1:16" ht="12.75">
      <c r="A86" s="61" t="s">
        <v>198</v>
      </c>
      <c r="B86" s="35" t="s">
        <v>91</v>
      </c>
      <c r="C86" s="80" t="s">
        <v>208</v>
      </c>
      <c r="D86" s="81" t="s">
        <v>206</v>
      </c>
      <c r="E86" s="84" t="s">
        <v>266</v>
      </c>
      <c r="F86" s="84" t="s">
        <v>230</v>
      </c>
      <c r="G86" s="84" t="s">
        <v>229</v>
      </c>
      <c r="H86" s="85" t="s">
        <v>214</v>
      </c>
      <c r="I86" s="65">
        <v>25000</v>
      </c>
      <c r="J86" s="65">
        <v>25000</v>
      </c>
      <c r="K86" s="65">
        <v>0</v>
      </c>
      <c r="L86" s="36" t="s">
        <v>42</v>
      </c>
      <c r="M86" s="36" t="s">
        <v>42</v>
      </c>
      <c r="N86" s="65">
        <v>0</v>
      </c>
      <c r="O86" s="43">
        <f t="shared" si="2"/>
        <v>25000</v>
      </c>
      <c r="P86" s="43">
        <f t="shared" si="3"/>
        <v>25000</v>
      </c>
    </row>
    <row r="87" spans="1:16" ht="12.75">
      <c r="A87" s="61" t="s">
        <v>194</v>
      </c>
      <c r="B87" s="35" t="s">
        <v>91</v>
      </c>
      <c r="C87" s="80" t="s">
        <v>208</v>
      </c>
      <c r="D87" s="81" t="s">
        <v>206</v>
      </c>
      <c r="E87" s="84" t="s">
        <v>267</v>
      </c>
      <c r="F87" s="84" t="s">
        <v>221</v>
      </c>
      <c r="G87" s="84" t="s">
        <v>224</v>
      </c>
      <c r="H87" s="85" t="s">
        <v>214</v>
      </c>
      <c r="I87" s="65">
        <v>40000</v>
      </c>
      <c r="J87" s="65">
        <v>40000</v>
      </c>
      <c r="K87" s="65">
        <v>38700</v>
      </c>
      <c r="L87" s="36" t="s">
        <v>42</v>
      </c>
      <c r="M87" s="36" t="s">
        <v>42</v>
      </c>
      <c r="N87" s="65">
        <v>38700</v>
      </c>
      <c r="O87" s="43">
        <f t="shared" si="2"/>
        <v>1300</v>
      </c>
      <c r="P87" s="43">
        <f t="shared" si="3"/>
        <v>1300</v>
      </c>
    </row>
    <row r="88" spans="1:16" ht="12.75">
      <c r="A88" s="61" t="s">
        <v>194</v>
      </c>
      <c r="B88" s="33" t="s">
        <v>91</v>
      </c>
      <c r="C88" s="80" t="s">
        <v>208</v>
      </c>
      <c r="D88" s="81" t="s">
        <v>206</v>
      </c>
      <c r="E88" s="84" t="s">
        <v>268</v>
      </c>
      <c r="F88" s="84" t="s">
        <v>221</v>
      </c>
      <c r="G88" s="84" t="s">
        <v>224</v>
      </c>
      <c r="H88" s="85" t="s">
        <v>214</v>
      </c>
      <c r="I88" s="65">
        <v>220000</v>
      </c>
      <c r="J88" s="65">
        <v>220000</v>
      </c>
      <c r="K88" s="65">
        <v>216653.81</v>
      </c>
      <c r="L88" s="34" t="s">
        <v>42</v>
      </c>
      <c r="M88" s="34" t="s">
        <v>42</v>
      </c>
      <c r="N88" s="65">
        <v>216653.81</v>
      </c>
      <c r="O88" s="43">
        <f t="shared" si="2"/>
        <v>3346.1900000000023</v>
      </c>
      <c r="P88" s="43">
        <f t="shared" si="3"/>
        <v>3346.1900000000023</v>
      </c>
    </row>
    <row r="89" spans="1:16" ht="12.75">
      <c r="A89" s="61" t="s">
        <v>196</v>
      </c>
      <c r="B89" s="35" t="s">
        <v>91</v>
      </c>
      <c r="C89" s="80" t="s">
        <v>208</v>
      </c>
      <c r="D89" s="81" t="s">
        <v>206</v>
      </c>
      <c r="E89" s="84" t="s">
        <v>268</v>
      </c>
      <c r="F89" s="84" t="s">
        <v>221</v>
      </c>
      <c r="G89" s="84" t="s">
        <v>226</v>
      </c>
      <c r="H89" s="85" t="s">
        <v>214</v>
      </c>
      <c r="I89" s="65">
        <v>100000</v>
      </c>
      <c r="J89" s="65">
        <v>100000</v>
      </c>
      <c r="K89" s="65">
        <v>97670</v>
      </c>
      <c r="L89" s="36" t="s">
        <v>42</v>
      </c>
      <c r="M89" s="36" t="s">
        <v>42</v>
      </c>
      <c r="N89" s="65">
        <v>97670</v>
      </c>
      <c r="O89" s="43">
        <f t="shared" si="2"/>
        <v>2330</v>
      </c>
      <c r="P89" s="43">
        <f t="shared" si="3"/>
        <v>2330</v>
      </c>
    </row>
    <row r="90" spans="1:16" ht="12.75">
      <c r="A90" s="61" t="s">
        <v>194</v>
      </c>
      <c r="B90" s="35" t="s">
        <v>91</v>
      </c>
      <c r="C90" s="80" t="s">
        <v>208</v>
      </c>
      <c r="D90" s="81" t="s">
        <v>206</v>
      </c>
      <c r="E90" s="84" t="s">
        <v>269</v>
      </c>
      <c r="F90" s="84" t="s">
        <v>221</v>
      </c>
      <c r="G90" s="84" t="s">
        <v>224</v>
      </c>
      <c r="H90" s="85" t="s">
        <v>214</v>
      </c>
      <c r="I90" s="65">
        <v>40000</v>
      </c>
      <c r="J90" s="65">
        <v>40000</v>
      </c>
      <c r="K90" s="65">
        <v>40000</v>
      </c>
      <c r="L90" s="36" t="s">
        <v>42</v>
      </c>
      <c r="M90" s="36" t="s">
        <v>42</v>
      </c>
      <c r="N90" s="65">
        <v>40000</v>
      </c>
      <c r="O90" s="43">
        <f t="shared" si="2"/>
        <v>0</v>
      </c>
      <c r="P90" s="43">
        <f t="shared" si="3"/>
        <v>0</v>
      </c>
    </row>
    <row r="91" spans="1:16" ht="12.75">
      <c r="A91" s="61" t="s">
        <v>194</v>
      </c>
      <c r="B91" s="35" t="s">
        <v>91</v>
      </c>
      <c r="C91" s="80" t="s">
        <v>208</v>
      </c>
      <c r="D91" s="81" t="s">
        <v>206</v>
      </c>
      <c r="E91" s="84" t="s">
        <v>270</v>
      </c>
      <c r="F91" s="84" t="s">
        <v>221</v>
      </c>
      <c r="G91" s="84" t="s">
        <v>224</v>
      </c>
      <c r="H91" s="85" t="s">
        <v>214</v>
      </c>
      <c r="I91" s="65">
        <v>520000</v>
      </c>
      <c r="J91" s="65">
        <v>520000</v>
      </c>
      <c r="K91" s="65">
        <v>500242.81</v>
      </c>
      <c r="L91" s="36" t="s">
        <v>42</v>
      </c>
      <c r="M91" s="36" t="s">
        <v>42</v>
      </c>
      <c r="N91" s="65">
        <v>500242.81</v>
      </c>
      <c r="O91" s="43">
        <f t="shared" si="2"/>
        <v>19757.190000000002</v>
      </c>
      <c r="P91" s="43">
        <f t="shared" si="3"/>
        <v>19757.190000000002</v>
      </c>
    </row>
    <row r="92" spans="1:16" ht="12.75">
      <c r="A92" s="61" t="s">
        <v>196</v>
      </c>
      <c r="B92" s="35" t="s">
        <v>91</v>
      </c>
      <c r="C92" s="80" t="s">
        <v>208</v>
      </c>
      <c r="D92" s="81" t="s">
        <v>206</v>
      </c>
      <c r="E92" s="84" t="s">
        <v>270</v>
      </c>
      <c r="F92" s="84" t="s">
        <v>221</v>
      </c>
      <c r="G92" s="84" t="s">
        <v>226</v>
      </c>
      <c r="H92" s="85" t="s">
        <v>214</v>
      </c>
      <c r="I92" s="65">
        <v>360000</v>
      </c>
      <c r="J92" s="65">
        <v>360000</v>
      </c>
      <c r="K92" s="65">
        <v>339867</v>
      </c>
      <c r="L92" s="36" t="s">
        <v>42</v>
      </c>
      <c r="M92" s="36" t="s">
        <v>42</v>
      </c>
      <c r="N92" s="65">
        <v>339867</v>
      </c>
      <c r="O92" s="43">
        <f t="shared" si="2"/>
        <v>20133</v>
      </c>
      <c r="P92" s="43">
        <f t="shared" si="3"/>
        <v>20133</v>
      </c>
    </row>
    <row r="93" spans="1:16" ht="12.75">
      <c r="A93" s="61" t="s">
        <v>197</v>
      </c>
      <c r="B93" s="35" t="s">
        <v>91</v>
      </c>
      <c r="C93" s="80" t="s">
        <v>208</v>
      </c>
      <c r="D93" s="81" t="s">
        <v>206</v>
      </c>
      <c r="E93" s="84" t="s">
        <v>270</v>
      </c>
      <c r="F93" s="84" t="s">
        <v>221</v>
      </c>
      <c r="G93" s="84" t="s">
        <v>227</v>
      </c>
      <c r="H93" s="85" t="s">
        <v>214</v>
      </c>
      <c r="I93" s="65">
        <v>130000</v>
      </c>
      <c r="J93" s="65">
        <v>130000</v>
      </c>
      <c r="K93" s="65">
        <v>124000</v>
      </c>
      <c r="L93" s="36"/>
      <c r="M93" s="36"/>
      <c r="N93" s="65">
        <v>124000</v>
      </c>
      <c r="O93" s="43">
        <f t="shared" si="2"/>
        <v>6000</v>
      </c>
      <c r="P93" s="43">
        <f t="shared" si="3"/>
        <v>6000</v>
      </c>
    </row>
    <row r="94" spans="1:16" ht="12.75">
      <c r="A94" s="61" t="s">
        <v>194</v>
      </c>
      <c r="B94" s="35" t="s">
        <v>91</v>
      </c>
      <c r="C94" s="80" t="s">
        <v>208</v>
      </c>
      <c r="D94" s="81" t="s">
        <v>206</v>
      </c>
      <c r="E94" s="84" t="s">
        <v>271</v>
      </c>
      <c r="F94" s="84" t="s">
        <v>221</v>
      </c>
      <c r="G94" s="84" t="s">
        <v>224</v>
      </c>
      <c r="H94" s="85" t="s">
        <v>232</v>
      </c>
      <c r="I94" s="65">
        <v>1141600</v>
      </c>
      <c r="J94" s="65">
        <v>1141600</v>
      </c>
      <c r="K94" s="65">
        <v>281613</v>
      </c>
      <c r="L94" s="36" t="s">
        <v>42</v>
      </c>
      <c r="M94" s="36" t="s">
        <v>42</v>
      </c>
      <c r="N94" s="65">
        <v>281613</v>
      </c>
      <c r="O94" s="43">
        <f t="shared" si="2"/>
        <v>859987</v>
      </c>
      <c r="P94" s="43">
        <f t="shared" si="3"/>
        <v>859987</v>
      </c>
    </row>
    <row r="95" spans="1:16" ht="12.75">
      <c r="A95" s="61" t="s">
        <v>194</v>
      </c>
      <c r="B95" s="35" t="s">
        <v>91</v>
      </c>
      <c r="C95" s="80" t="s">
        <v>208</v>
      </c>
      <c r="D95" s="81" t="s">
        <v>206</v>
      </c>
      <c r="E95" s="84" t="s">
        <v>290</v>
      </c>
      <c r="F95" s="84" t="s">
        <v>221</v>
      </c>
      <c r="G95" s="84" t="s">
        <v>224</v>
      </c>
      <c r="H95" s="85" t="s">
        <v>214</v>
      </c>
      <c r="I95" s="65">
        <v>185000</v>
      </c>
      <c r="J95" s="65">
        <v>185000</v>
      </c>
      <c r="K95" s="65">
        <v>25426.8</v>
      </c>
      <c r="L95" s="36"/>
      <c r="M95" s="36"/>
      <c r="N95" s="65">
        <v>25426.8</v>
      </c>
      <c r="O95" s="43">
        <f t="shared" si="2"/>
        <v>159573.2</v>
      </c>
      <c r="P95" s="43">
        <f t="shared" si="3"/>
        <v>159573.2</v>
      </c>
    </row>
    <row r="96" spans="1:16" ht="12.75">
      <c r="A96" s="61" t="s">
        <v>194</v>
      </c>
      <c r="B96" s="35" t="s">
        <v>91</v>
      </c>
      <c r="C96" s="80" t="s">
        <v>208</v>
      </c>
      <c r="D96" s="81" t="s">
        <v>206</v>
      </c>
      <c r="E96" s="84" t="s">
        <v>291</v>
      </c>
      <c r="F96" s="84" t="s">
        <v>221</v>
      </c>
      <c r="G96" s="84" t="s">
        <v>224</v>
      </c>
      <c r="H96" s="85" t="s">
        <v>214</v>
      </c>
      <c r="I96" s="65">
        <v>69775</v>
      </c>
      <c r="J96" s="65">
        <v>69775</v>
      </c>
      <c r="K96" s="65">
        <v>17787</v>
      </c>
      <c r="L96" s="36"/>
      <c r="M96" s="36"/>
      <c r="N96" s="65">
        <v>17787</v>
      </c>
      <c r="O96" s="43">
        <f t="shared" si="2"/>
        <v>51988</v>
      </c>
      <c r="P96" s="43">
        <f t="shared" si="3"/>
        <v>51988</v>
      </c>
    </row>
    <row r="97" spans="1:16" ht="12.75">
      <c r="A97" s="61" t="s">
        <v>194</v>
      </c>
      <c r="B97" s="35" t="s">
        <v>91</v>
      </c>
      <c r="C97" s="80" t="s">
        <v>208</v>
      </c>
      <c r="D97" s="81" t="s">
        <v>206</v>
      </c>
      <c r="E97" s="84" t="s">
        <v>280</v>
      </c>
      <c r="F97" s="84" t="s">
        <v>221</v>
      </c>
      <c r="G97" s="84" t="s">
        <v>227</v>
      </c>
      <c r="H97" s="85" t="s">
        <v>232</v>
      </c>
      <c r="I97" s="65">
        <v>87970</v>
      </c>
      <c r="J97" s="65">
        <v>87970</v>
      </c>
      <c r="K97" s="65">
        <v>87970</v>
      </c>
      <c r="L97" s="36"/>
      <c r="M97" s="36"/>
      <c r="N97" s="65">
        <v>87970</v>
      </c>
      <c r="O97" s="43">
        <f t="shared" si="2"/>
        <v>0</v>
      </c>
      <c r="P97" s="43">
        <f t="shared" si="3"/>
        <v>0</v>
      </c>
    </row>
    <row r="98" spans="1:16" ht="12.75">
      <c r="A98" s="61" t="s">
        <v>194</v>
      </c>
      <c r="B98" s="35" t="s">
        <v>91</v>
      </c>
      <c r="C98" s="80" t="s">
        <v>208</v>
      </c>
      <c r="D98" s="81" t="s">
        <v>206</v>
      </c>
      <c r="E98" s="84" t="s">
        <v>298</v>
      </c>
      <c r="F98" s="84" t="s">
        <v>221</v>
      </c>
      <c r="G98" s="84" t="s">
        <v>224</v>
      </c>
      <c r="H98" s="85" t="s">
        <v>232</v>
      </c>
      <c r="I98" s="65">
        <v>144975</v>
      </c>
      <c r="J98" s="65">
        <v>144975</v>
      </c>
      <c r="K98" s="65">
        <v>0</v>
      </c>
      <c r="L98" s="36"/>
      <c r="M98" s="36"/>
      <c r="N98" s="65">
        <v>0</v>
      </c>
      <c r="O98" s="43">
        <f t="shared" si="2"/>
        <v>144975</v>
      </c>
      <c r="P98" s="43">
        <f>J98-N98</f>
        <v>144975</v>
      </c>
    </row>
    <row r="99" spans="1:16" ht="12.75">
      <c r="A99" s="60" t="s">
        <v>103</v>
      </c>
      <c r="B99" s="33" t="s">
        <v>91</v>
      </c>
      <c r="C99" s="82" t="s">
        <v>209</v>
      </c>
      <c r="D99" s="83" t="s">
        <v>209</v>
      </c>
      <c r="E99" s="84"/>
      <c r="F99" s="84"/>
      <c r="G99" s="84"/>
      <c r="H99" s="85"/>
      <c r="I99" s="64">
        <v>50000</v>
      </c>
      <c r="J99" s="64">
        <v>50000</v>
      </c>
      <c r="K99" s="65">
        <v>0</v>
      </c>
      <c r="L99" s="34" t="s">
        <v>42</v>
      </c>
      <c r="M99" s="34" t="s">
        <v>42</v>
      </c>
      <c r="N99" s="65">
        <v>0</v>
      </c>
      <c r="O99" s="43">
        <f t="shared" si="2"/>
        <v>50000</v>
      </c>
      <c r="P99" s="43">
        <f t="shared" si="3"/>
        <v>50000</v>
      </c>
    </row>
    <row r="100" spans="1:16" ht="12.75">
      <c r="A100" s="61" t="s">
        <v>201</v>
      </c>
      <c r="B100" s="35" t="s">
        <v>91</v>
      </c>
      <c r="C100" s="80" t="s">
        <v>209</v>
      </c>
      <c r="D100" s="81" t="s">
        <v>209</v>
      </c>
      <c r="E100" s="84" t="s">
        <v>272</v>
      </c>
      <c r="F100" s="84" t="s">
        <v>221</v>
      </c>
      <c r="G100" s="84" t="s">
        <v>252</v>
      </c>
      <c r="H100" s="85" t="s">
        <v>214</v>
      </c>
      <c r="I100" s="65">
        <v>40000</v>
      </c>
      <c r="J100" s="65">
        <v>40000</v>
      </c>
      <c r="K100" s="64">
        <v>0</v>
      </c>
      <c r="L100" s="36" t="s">
        <v>42</v>
      </c>
      <c r="M100" s="36" t="s">
        <v>42</v>
      </c>
      <c r="N100" s="64">
        <v>0</v>
      </c>
      <c r="O100" s="43">
        <f t="shared" si="2"/>
        <v>40000</v>
      </c>
      <c r="P100" s="43">
        <f t="shared" si="3"/>
        <v>40000</v>
      </c>
    </row>
    <row r="101" spans="1:16" ht="12.75">
      <c r="A101" s="61" t="s">
        <v>197</v>
      </c>
      <c r="B101" s="35" t="s">
        <v>91</v>
      </c>
      <c r="C101" s="80" t="s">
        <v>209</v>
      </c>
      <c r="D101" s="81" t="s">
        <v>209</v>
      </c>
      <c r="E101" s="84" t="s">
        <v>272</v>
      </c>
      <c r="F101" s="84" t="s">
        <v>221</v>
      </c>
      <c r="G101" s="84" t="s">
        <v>227</v>
      </c>
      <c r="H101" s="85" t="s">
        <v>214</v>
      </c>
      <c r="I101" s="65">
        <v>10000</v>
      </c>
      <c r="J101" s="65">
        <v>10000</v>
      </c>
      <c r="K101" s="65">
        <v>0</v>
      </c>
      <c r="L101" s="36" t="s">
        <v>42</v>
      </c>
      <c r="M101" s="36" t="s">
        <v>42</v>
      </c>
      <c r="N101" s="65">
        <v>0</v>
      </c>
      <c r="O101" s="43">
        <f t="shared" si="2"/>
        <v>10000</v>
      </c>
      <c r="P101" s="43">
        <f t="shared" si="3"/>
        <v>10000</v>
      </c>
    </row>
    <row r="102" spans="1:16" ht="12.75">
      <c r="A102" s="60" t="s">
        <v>104</v>
      </c>
      <c r="B102" s="35" t="s">
        <v>91</v>
      </c>
      <c r="C102" s="82" t="s">
        <v>210</v>
      </c>
      <c r="D102" s="83" t="s">
        <v>204</v>
      </c>
      <c r="E102" s="84"/>
      <c r="F102" s="84"/>
      <c r="G102" s="84"/>
      <c r="H102" s="85"/>
      <c r="I102" s="64">
        <f>I103+I104+I106+I107+I108+I109+I110+I111+I112+I113+I114+I115+I116+I117+I118+I119+I120+I121+I122+I123+I124+I125+I126+I127+I105+I128+I129</f>
        <v>7379274</v>
      </c>
      <c r="J102" s="64">
        <f>J103+J104+J106+J107+J108+J109+J110+J111+J112+J113+J114+J115+J116+J117+J118+J119+J120+J121+J122+J123+J124+J125+J126+J127+J105+J128+J129</f>
        <v>7379274</v>
      </c>
      <c r="K102" s="66">
        <f>K103+K104+K105+K106+K107+K108+K109+K110+K111+K112+K113+K114+K115+K116+K117+K118+K119+K120+K121+K122+K123+K124+K125+K126+K127+K128+K129</f>
        <v>4939151.209999999</v>
      </c>
      <c r="L102" s="36" t="s">
        <v>42</v>
      </c>
      <c r="M102" s="36" t="s">
        <v>42</v>
      </c>
      <c r="N102" s="66">
        <f>N103+N104+N105+N106+N107+N108+N109+N110+N111+N112+N113+N114+N115+N116+N117+N118+N119+N120+N121+N122+N123+N124+N125+N126+N127+N128+N129</f>
        <v>4939151.209999999</v>
      </c>
      <c r="O102" s="43">
        <f t="shared" si="2"/>
        <v>2440122.790000001</v>
      </c>
      <c r="P102" s="43">
        <f t="shared" si="3"/>
        <v>2440122.790000001</v>
      </c>
    </row>
    <row r="103" spans="1:16" ht="12.75">
      <c r="A103" s="61" t="s">
        <v>190</v>
      </c>
      <c r="B103" s="35" t="s">
        <v>91</v>
      </c>
      <c r="C103" s="80" t="s">
        <v>210</v>
      </c>
      <c r="D103" s="81" t="s">
        <v>204</v>
      </c>
      <c r="E103" s="84" t="s">
        <v>273</v>
      </c>
      <c r="F103" s="84" t="s">
        <v>274</v>
      </c>
      <c r="G103" s="84" t="s">
        <v>213</v>
      </c>
      <c r="H103" s="85" t="s">
        <v>214</v>
      </c>
      <c r="I103" s="65">
        <v>3162127</v>
      </c>
      <c r="J103" s="65">
        <v>3162127</v>
      </c>
      <c r="K103" s="65">
        <v>2339119.17</v>
      </c>
      <c r="L103" s="36" t="s">
        <v>42</v>
      </c>
      <c r="M103" s="36" t="s">
        <v>42</v>
      </c>
      <c r="N103" s="65">
        <v>2339119.17</v>
      </c>
      <c r="O103" s="43">
        <f t="shared" si="2"/>
        <v>823007.8300000001</v>
      </c>
      <c r="P103" s="43">
        <f t="shared" si="3"/>
        <v>823007.8300000001</v>
      </c>
    </row>
    <row r="104" spans="1:16" ht="12.75">
      <c r="A104" s="61" t="s">
        <v>191</v>
      </c>
      <c r="B104" s="35" t="s">
        <v>91</v>
      </c>
      <c r="C104" s="80" t="s">
        <v>210</v>
      </c>
      <c r="D104" s="81" t="s">
        <v>204</v>
      </c>
      <c r="E104" s="84" t="s">
        <v>273</v>
      </c>
      <c r="F104" s="84" t="s">
        <v>275</v>
      </c>
      <c r="G104" s="84" t="s">
        <v>216</v>
      </c>
      <c r="H104" s="85" t="s">
        <v>214</v>
      </c>
      <c r="I104" s="65">
        <v>948636</v>
      </c>
      <c r="J104" s="65">
        <v>948636</v>
      </c>
      <c r="K104" s="65">
        <v>720594.96</v>
      </c>
      <c r="L104" s="36" t="s">
        <v>42</v>
      </c>
      <c r="M104" s="36" t="s">
        <v>42</v>
      </c>
      <c r="N104" s="65">
        <v>720594.96</v>
      </c>
      <c r="O104" s="43">
        <f t="shared" si="2"/>
        <v>228041.04000000004</v>
      </c>
      <c r="P104" s="43">
        <f t="shared" si="3"/>
        <v>228041.04000000004</v>
      </c>
    </row>
    <row r="105" spans="1:16" ht="12.75">
      <c r="A105" s="61" t="s">
        <v>195</v>
      </c>
      <c r="B105" s="35" t="s">
        <v>91</v>
      </c>
      <c r="C105" s="80" t="s">
        <v>210</v>
      </c>
      <c r="D105" s="81" t="s">
        <v>204</v>
      </c>
      <c r="E105" s="84" t="s">
        <v>273</v>
      </c>
      <c r="F105" s="84" t="s">
        <v>238</v>
      </c>
      <c r="G105" s="84" t="s">
        <v>225</v>
      </c>
      <c r="H105" s="85" t="s">
        <v>214</v>
      </c>
      <c r="I105" s="65">
        <v>12400</v>
      </c>
      <c r="J105" s="65">
        <v>12400</v>
      </c>
      <c r="K105" s="65">
        <v>3950</v>
      </c>
      <c r="L105" s="36"/>
      <c r="M105" s="36"/>
      <c r="N105" s="65">
        <v>3950</v>
      </c>
      <c r="O105" s="43">
        <f t="shared" si="2"/>
        <v>8450</v>
      </c>
      <c r="P105" s="43">
        <f t="shared" si="3"/>
        <v>8450</v>
      </c>
    </row>
    <row r="106" spans="1:16" ht="12.75">
      <c r="A106" s="61" t="s">
        <v>196</v>
      </c>
      <c r="B106" s="35" t="s">
        <v>91</v>
      </c>
      <c r="C106" s="80" t="s">
        <v>210</v>
      </c>
      <c r="D106" s="81" t="s">
        <v>204</v>
      </c>
      <c r="E106" s="84" t="s">
        <v>273</v>
      </c>
      <c r="F106" s="84" t="s">
        <v>238</v>
      </c>
      <c r="G106" s="84" t="s">
        <v>226</v>
      </c>
      <c r="H106" s="85" t="s">
        <v>214</v>
      </c>
      <c r="I106" s="65">
        <v>30000</v>
      </c>
      <c r="J106" s="65">
        <v>30000</v>
      </c>
      <c r="K106" s="65">
        <v>24000</v>
      </c>
      <c r="L106" s="36" t="s">
        <v>42</v>
      </c>
      <c r="M106" s="36" t="s">
        <v>42</v>
      </c>
      <c r="N106" s="65">
        <v>24000</v>
      </c>
      <c r="O106" s="43">
        <f t="shared" si="2"/>
        <v>6000</v>
      </c>
      <c r="P106" s="43">
        <f t="shared" si="3"/>
        <v>6000</v>
      </c>
    </row>
    <row r="107" spans="1:16" ht="12.75">
      <c r="A107" s="61" t="s">
        <v>197</v>
      </c>
      <c r="B107" s="35" t="s">
        <v>91</v>
      </c>
      <c r="C107" s="80" t="s">
        <v>210</v>
      </c>
      <c r="D107" s="81" t="s">
        <v>204</v>
      </c>
      <c r="E107" s="84" t="s">
        <v>273</v>
      </c>
      <c r="F107" s="84" t="s">
        <v>238</v>
      </c>
      <c r="G107" s="84" t="s">
        <v>227</v>
      </c>
      <c r="H107" s="85" t="s">
        <v>214</v>
      </c>
      <c r="I107" s="65">
        <v>10000</v>
      </c>
      <c r="J107" s="65">
        <v>10000</v>
      </c>
      <c r="K107" s="65">
        <v>2180</v>
      </c>
      <c r="L107" s="36" t="s">
        <v>42</v>
      </c>
      <c r="M107" s="36" t="s">
        <v>42</v>
      </c>
      <c r="N107" s="65">
        <v>2180</v>
      </c>
      <c r="O107" s="43">
        <f t="shared" si="2"/>
        <v>7820</v>
      </c>
      <c r="P107" s="43">
        <f t="shared" si="3"/>
        <v>7820</v>
      </c>
    </row>
    <row r="108" spans="1:16" ht="12.75">
      <c r="A108" s="61" t="s">
        <v>201</v>
      </c>
      <c r="B108" s="35" t="s">
        <v>91</v>
      </c>
      <c r="C108" s="80" t="s">
        <v>210</v>
      </c>
      <c r="D108" s="81" t="s">
        <v>204</v>
      </c>
      <c r="E108" s="84" t="s">
        <v>273</v>
      </c>
      <c r="F108" s="84" t="s">
        <v>221</v>
      </c>
      <c r="G108" s="84" t="s">
        <v>252</v>
      </c>
      <c r="H108" s="85" t="s">
        <v>214</v>
      </c>
      <c r="I108" s="65">
        <v>40000</v>
      </c>
      <c r="J108" s="65">
        <v>40000</v>
      </c>
      <c r="K108" s="65">
        <v>0</v>
      </c>
      <c r="L108" s="36" t="s">
        <v>42</v>
      </c>
      <c r="M108" s="36" t="s">
        <v>42</v>
      </c>
      <c r="N108" s="65">
        <v>0</v>
      </c>
      <c r="O108" s="43">
        <f t="shared" si="2"/>
        <v>40000</v>
      </c>
      <c r="P108" s="43">
        <f t="shared" si="3"/>
        <v>40000</v>
      </c>
    </row>
    <row r="109" spans="1:16" ht="12.75">
      <c r="A109" s="61" t="s">
        <v>193</v>
      </c>
      <c r="B109" s="35" t="s">
        <v>91</v>
      </c>
      <c r="C109" s="80" t="s">
        <v>210</v>
      </c>
      <c r="D109" s="81" t="s">
        <v>204</v>
      </c>
      <c r="E109" s="84" t="s">
        <v>273</v>
      </c>
      <c r="F109" s="84" t="s">
        <v>221</v>
      </c>
      <c r="G109" s="84" t="s">
        <v>223</v>
      </c>
      <c r="H109" s="85" t="s">
        <v>214</v>
      </c>
      <c r="I109" s="65">
        <v>1036000</v>
      </c>
      <c r="J109" s="65">
        <v>1036000</v>
      </c>
      <c r="K109" s="65">
        <v>600800.64</v>
      </c>
      <c r="L109" s="36" t="s">
        <v>42</v>
      </c>
      <c r="M109" s="36" t="s">
        <v>42</v>
      </c>
      <c r="N109" s="65">
        <v>600800.64</v>
      </c>
      <c r="O109" s="43">
        <f t="shared" si="2"/>
        <v>435199.36</v>
      </c>
      <c r="P109" s="43">
        <f t="shared" si="3"/>
        <v>435199.36</v>
      </c>
    </row>
    <row r="110" spans="1:16" ht="12.75">
      <c r="A110" s="61" t="s">
        <v>194</v>
      </c>
      <c r="B110" s="33" t="s">
        <v>91</v>
      </c>
      <c r="C110" s="80" t="s">
        <v>210</v>
      </c>
      <c r="D110" s="81" t="s">
        <v>204</v>
      </c>
      <c r="E110" s="84" t="s">
        <v>273</v>
      </c>
      <c r="F110" s="84" t="s">
        <v>221</v>
      </c>
      <c r="G110" s="84" t="s">
        <v>224</v>
      </c>
      <c r="H110" s="85" t="s">
        <v>214</v>
      </c>
      <c r="I110" s="65">
        <v>383487</v>
      </c>
      <c r="J110" s="65">
        <v>383487</v>
      </c>
      <c r="K110" s="65">
        <v>329087</v>
      </c>
      <c r="L110" s="34" t="s">
        <v>42</v>
      </c>
      <c r="M110" s="34" t="s">
        <v>42</v>
      </c>
      <c r="N110" s="65">
        <v>329087</v>
      </c>
      <c r="O110" s="43">
        <f t="shared" si="2"/>
        <v>54400</v>
      </c>
      <c r="P110" s="43">
        <f t="shared" si="3"/>
        <v>54400</v>
      </c>
    </row>
    <row r="111" spans="1:16" ht="12.75">
      <c r="A111" s="61" t="s">
        <v>195</v>
      </c>
      <c r="B111" s="35" t="s">
        <v>91</v>
      </c>
      <c r="C111" s="80" t="s">
        <v>210</v>
      </c>
      <c r="D111" s="81" t="s">
        <v>204</v>
      </c>
      <c r="E111" s="84" t="s">
        <v>273</v>
      </c>
      <c r="F111" s="84" t="s">
        <v>221</v>
      </c>
      <c r="G111" s="84" t="s">
        <v>225</v>
      </c>
      <c r="H111" s="85" t="s">
        <v>214</v>
      </c>
      <c r="I111" s="65">
        <v>46279</v>
      </c>
      <c r="J111" s="65">
        <v>46279</v>
      </c>
      <c r="K111" s="65">
        <v>0</v>
      </c>
      <c r="L111" s="36" t="s">
        <v>42</v>
      </c>
      <c r="M111" s="36" t="s">
        <v>42</v>
      </c>
      <c r="N111" s="65">
        <v>0</v>
      </c>
      <c r="O111" s="43">
        <f t="shared" si="2"/>
        <v>46279</v>
      </c>
      <c r="P111" s="43">
        <f t="shared" si="3"/>
        <v>46279</v>
      </c>
    </row>
    <row r="112" spans="1:16" ht="12.75">
      <c r="A112" s="61" t="s">
        <v>198</v>
      </c>
      <c r="B112" s="35" t="s">
        <v>91</v>
      </c>
      <c r="C112" s="80" t="s">
        <v>210</v>
      </c>
      <c r="D112" s="81" t="s">
        <v>204</v>
      </c>
      <c r="E112" s="84" t="s">
        <v>273</v>
      </c>
      <c r="F112" s="84" t="s">
        <v>221</v>
      </c>
      <c r="G112" s="84" t="s">
        <v>229</v>
      </c>
      <c r="H112" s="85" t="s">
        <v>214</v>
      </c>
      <c r="I112" s="65">
        <v>25000</v>
      </c>
      <c r="J112" s="65">
        <v>25000</v>
      </c>
      <c r="K112" s="65">
        <v>12709</v>
      </c>
      <c r="L112" s="36" t="s">
        <v>42</v>
      </c>
      <c r="M112" s="36" t="s">
        <v>42</v>
      </c>
      <c r="N112" s="65">
        <v>12709</v>
      </c>
      <c r="O112" s="43">
        <f t="shared" si="2"/>
        <v>12291</v>
      </c>
      <c r="P112" s="43">
        <f t="shared" si="3"/>
        <v>12291</v>
      </c>
    </row>
    <row r="113" spans="1:16" ht="12.75">
      <c r="A113" s="61" t="s">
        <v>196</v>
      </c>
      <c r="B113" s="35" t="s">
        <v>91</v>
      </c>
      <c r="C113" s="80" t="s">
        <v>210</v>
      </c>
      <c r="D113" s="81" t="s">
        <v>204</v>
      </c>
      <c r="E113" s="84" t="s">
        <v>273</v>
      </c>
      <c r="F113" s="84" t="s">
        <v>221</v>
      </c>
      <c r="G113" s="84" t="s">
        <v>226</v>
      </c>
      <c r="H113" s="85" t="s">
        <v>214</v>
      </c>
      <c r="I113" s="65">
        <v>20000</v>
      </c>
      <c r="J113" s="65">
        <v>20000</v>
      </c>
      <c r="K113" s="65">
        <v>0</v>
      </c>
      <c r="L113" s="36" t="s">
        <v>42</v>
      </c>
      <c r="M113" s="36" t="s">
        <v>42</v>
      </c>
      <c r="N113" s="65">
        <v>0</v>
      </c>
      <c r="O113" s="43">
        <f t="shared" si="2"/>
        <v>20000</v>
      </c>
      <c r="P113" s="43">
        <f t="shared" si="3"/>
        <v>20000</v>
      </c>
    </row>
    <row r="114" spans="1:16" ht="12.75">
      <c r="A114" s="61" t="s">
        <v>197</v>
      </c>
      <c r="B114" s="33" t="s">
        <v>91</v>
      </c>
      <c r="C114" s="80" t="s">
        <v>210</v>
      </c>
      <c r="D114" s="81" t="s">
        <v>204</v>
      </c>
      <c r="E114" s="84" t="s">
        <v>273</v>
      </c>
      <c r="F114" s="84" t="s">
        <v>221</v>
      </c>
      <c r="G114" s="84" t="s">
        <v>227</v>
      </c>
      <c r="H114" s="85" t="s">
        <v>214</v>
      </c>
      <c r="I114" s="65">
        <v>117200</v>
      </c>
      <c r="J114" s="65">
        <v>117200</v>
      </c>
      <c r="K114" s="65">
        <v>50148</v>
      </c>
      <c r="L114" s="34" t="s">
        <v>42</v>
      </c>
      <c r="M114" s="34" t="s">
        <v>42</v>
      </c>
      <c r="N114" s="65">
        <v>50148</v>
      </c>
      <c r="O114" s="43">
        <f t="shared" si="2"/>
        <v>67052</v>
      </c>
      <c r="P114" s="43">
        <f t="shared" si="3"/>
        <v>67052</v>
      </c>
    </row>
    <row r="115" spans="1:16" ht="12.75">
      <c r="A115" s="61" t="s">
        <v>198</v>
      </c>
      <c r="B115" s="35" t="s">
        <v>91</v>
      </c>
      <c r="C115" s="80" t="s">
        <v>210</v>
      </c>
      <c r="D115" s="81" t="s">
        <v>204</v>
      </c>
      <c r="E115" s="84" t="s">
        <v>273</v>
      </c>
      <c r="F115" s="84" t="s">
        <v>230</v>
      </c>
      <c r="G115" s="84" t="s">
        <v>229</v>
      </c>
      <c r="H115" s="85" t="s">
        <v>214</v>
      </c>
      <c r="I115" s="65">
        <v>20000</v>
      </c>
      <c r="J115" s="65">
        <v>20000</v>
      </c>
      <c r="K115" s="65">
        <v>7268.76</v>
      </c>
      <c r="L115" s="36" t="s">
        <v>42</v>
      </c>
      <c r="M115" s="36" t="s">
        <v>42</v>
      </c>
      <c r="N115" s="65">
        <v>7268.76</v>
      </c>
      <c r="O115" s="43">
        <f t="shared" si="2"/>
        <v>12731.24</v>
      </c>
      <c r="P115" s="43">
        <f t="shared" si="3"/>
        <v>12731.24</v>
      </c>
    </row>
    <row r="116" spans="1:16" ht="12.75">
      <c r="A116" s="61" t="s">
        <v>190</v>
      </c>
      <c r="B116" s="35" t="s">
        <v>91</v>
      </c>
      <c r="C116" s="80" t="s">
        <v>210</v>
      </c>
      <c r="D116" s="81" t="s">
        <v>204</v>
      </c>
      <c r="E116" s="84" t="s">
        <v>276</v>
      </c>
      <c r="F116" s="84" t="s">
        <v>274</v>
      </c>
      <c r="G116" s="84" t="s">
        <v>213</v>
      </c>
      <c r="H116" s="85" t="s">
        <v>214</v>
      </c>
      <c r="I116" s="65">
        <v>296920</v>
      </c>
      <c r="J116" s="65">
        <v>296920</v>
      </c>
      <c r="K116" s="65">
        <v>189618.25</v>
      </c>
      <c r="L116" s="36" t="s">
        <v>42</v>
      </c>
      <c r="M116" s="36" t="s">
        <v>42</v>
      </c>
      <c r="N116" s="65">
        <v>189618.25</v>
      </c>
      <c r="O116" s="43">
        <f t="shared" si="2"/>
        <v>107301.75</v>
      </c>
      <c r="P116" s="43">
        <f t="shared" si="3"/>
        <v>107301.75</v>
      </c>
    </row>
    <row r="117" spans="1:16" ht="12.75">
      <c r="A117" s="61" t="s">
        <v>191</v>
      </c>
      <c r="B117" s="35" t="s">
        <v>91</v>
      </c>
      <c r="C117" s="80" t="s">
        <v>210</v>
      </c>
      <c r="D117" s="81" t="s">
        <v>204</v>
      </c>
      <c r="E117" s="84" t="s">
        <v>276</v>
      </c>
      <c r="F117" s="84" t="s">
        <v>275</v>
      </c>
      <c r="G117" s="84" t="s">
        <v>216</v>
      </c>
      <c r="H117" s="85" t="s">
        <v>214</v>
      </c>
      <c r="I117" s="65">
        <v>89080</v>
      </c>
      <c r="J117" s="65">
        <v>89080</v>
      </c>
      <c r="K117" s="65">
        <v>60656.7</v>
      </c>
      <c r="L117" s="36" t="s">
        <v>42</v>
      </c>
      <c r="M117" s="36" t="s">
        <v>42</v>
      </c>
      <c r="N117" s="65">
        <v>60656.7</v>
      </c>
      <c r="O117" s="43">
        <f t="shared" si="2"/>
        <v>28423.300000000003</v>
      </c>
      <c r="P117" s="43">
        <f t="shared" si="3"/>
        <v>28423.300000000003</v>
      </c>
    </row>
    <row r="118" spans="1:16" ht="12.75">
      <c r="A118" s="61" t="s">
        <v>195</v>
      </c>
      <c r="B118" s="35" t="s">
        <v>91</v>
      </c>
      <c r="C118" s="80" t="s">
        <v>210</v>
      </c>
      <c r="D118" s="81" t="s">
        <v>204</v>
      </c>
      <c r="E118" s="84" t="s">
        <v>276</v>
      </c>
      <c r="F118" s="84" t="s">
        <v>221</v>
      </c>
      <c r="G118" s="84" t="s">
        <v>225</v>
      </c>
      <c r="H118" s="85" t="s">
        <v>214</v>
      </c>
      <c r="I118" s="65">
        <v>24000</v>
      </c>
      <c r="J118" s="65">
        <v>24000</v>
      </c>
      <c r="K118" s="65">
        <v>11279.2</v>
      </c>
      <c r="L118" s="36" t="s">
        <v>42</v>
      </c>
      <c r="M118" s="36" t="s">
        <v>42</v>
      </c>
      <c r="N118" s="65">
        <v>11279.2</v>
      </c>
      <c r="O118" s="43">
        <f t="shared" si="2"/>
        <v>12720.8</v>
      </c>
      <c r="P118" s="43">
        <f t="shared" si="3"/>
        <v>12720.8</v>
      </c>
    </row>
    <row r="119" spans="1:16" ht="12.75">
      <c r="A119" s="61" t="s">
        <v>196</v>
      </c>
      <c r="B119" s="35" t="s">
        <v>91</v>
      </c>
      <c r="C119" s="80" t="s">
        <v>210</v>
      </c>
      <c r="D119" s="81" t="s">
        <v>204</v>
      </c>
      <c r="E119" s="84" t="s">
        <v>276</v>
      </c>
      <c r="F119" s="84" t="s">
        <v>221</v>
      </c>
      <c r="G119" s="84" t="s">
        <v>226</v>
      </c>
      <c r="H119" s="85" t="s">
        <v>214</v>
      </c>
      <c r="I119" s="65">
        <v>20000</v>
      </c>
      <c r="J119" s="65">
        <v>20000</v>
      </c>
      <c r="K119" s="65">
        <v>0</v>
      </c>
      <c r="L119" s="36" t="s">
        <v>42</v>
      </c>
      <c r="M119" s="36" t="s">
        <v>42</v>
      </c>
      <c r="N119" s="65">
        <v>0</v>
      </c>
      <c r="O119" s="43">
        <f t="shared" si="2"/>
        <v>20000</v>
      </c>
      <c r="P119" s="43">
        <f t="shared" si="3"/>
        <v>20000</v>
      </c>
    </row>
    <row r="120" spans="1:16" ht="12.75">
      <c r="A120" s="61" t="s">
        <v>190</v>
      </c>
      <c r="B120" s="35" t="s">
        <v>91</v>
      </c>
      <c r="C120" s="80" t="s">
        <v>210</v>
      </c>
      <c r="D120" s="81" t="s">
        <v>204</v>
      </c>
      <c r="E120" s="84" t="s">
        <v>277</v>
      </c>
      <c r="F120" s="84" t="s">
        <v>274</v>
      </c>
      <c r="G120" s="84" t="s">
        <v>213</v>
      </c>
      <c r="H120" s="85" t="s">
        <v>214</v>
      </c>
      <c r="I120" s="65">
        <v>275624</v>
      </c>
      <c r="J120" s="65">
        <v>275624</v>
      </c>
      <c r="K120" s="65">
        <v>149535</v>
      </c>
      <c r="L120" s="36" t="s">
        <v>42</v>
      </c>
      <c r="M120" s="36" t="s">
        <v>42</v>
      </c>
      <c r="N120" s="65">
        <v>149535</v>
      </c>
      <c r="O120" s="43">
        <f t="shared" si="2"/>
        <v>126089</v>
      </c>
      <c r="P120" s="43">
        <f t="shared" si="3"/>
        <v>126089</v>
      </c>
    </row>
    <row r="121" spans="1:16" ht="12.75">
      <c r="A121" s="61" t="s">
        <v>190</v>
      </c>
      <c r="B121" s="33" t="s">
        <v>91</v>
      </c>
      <c r="C121" s="80" t="s">
        <v>210</v>
      </c>
      <c r="D121" s="81" t="s">
        <v>204</v>
      </c>
      <c r="E121" s="84" t="s">
        <v>277</v>
      </c>
      <c r="F121" s="84" t="s">
        <v>274</v>
      </c>
      <c r="G121" s="84" t="s">
        <v>213</v>
      </c>
      <c r="H121" s="85" t="s">
        <v>254</v>
      </c>
      <c r="I121" s="65">
        <v>151441</v>
      </c>
      <c r="J121" s="65">
        <v>151441</v>
      </c>
      <c r="K121" s="65">
        <v>55985</v>
      </c>
      <c r="L121" s="34" t="s">
        <v>42</v>
      </c>
      <c r="M121" s="34" t="s">
        <v>42</v>
      </c>
      <c r="N121" s="65">
        <v>55985</v>
      </c>
      <c r="O121" s="43">
        <f t="shared" si="2"/>
        <v>95456</v>
      </c>
      <c r="P121" s="43">
        <f t="shared" si="3"/>
        <v>95456</v>
      </c>
    </row>
    <row r="122" spans="1:16" ht="12.75">
      <c r="A122" s="61" t="s">
        <v>191</v>
      </c>
      <c r="B122" s="35" t="s">
        <v>91</v>
      </c>
      <c r="C122" s="80" t="s">
        <v>210</v>
      </c>
      <c r="D122" s="81" t="s">
        <v>204</v>
      </c>
      <c r="E122" s="84" t="s">
        <v>277</v>
      </c>
      <c r="F122" s="84" t="s">
        <v>275</v>
      </c>
      <c r="G122" s="84" t="s">
        <v>216</v>
      </c>
      <c r="H122" s="85" t="s">
        <v>214</v>
      </c>
      <c r="I122" s="65">
        <v>82680</v>
      </c>
      <c r="J122" s="65">
        <v>82680</v>
      </c>
      <c r="K122" s="65">
        <v>55157</v>
      </c>
      <c r="L122" s="36" t="s">
        <v>42</v>
      </c>
      <c r="M122" s="36" t="s">
        <v>42</v>
      </c>
      <c r="N122" s="65">
        <v>55157</v>
      </c>
      <c r="O122" s="43">
        <f t="shared" si="2"/>
        <v>27523</v>
      </c>
      <c r="P122" s="43">
        <f t="shared" si="3"/>
        <v>27523</v>
      </c>
    </row>
    <row r="123" spans="1:16" ht="12.75">
      <c r="A123" s="61" t="s">
        <v>191</v>
      </c>
      <c r="B123" s="35" t="s">
        <v>91</v>
      </c>
      <c r="C123" s="80" t="s">
        <v>210</v>
      </c>
      <c r="D123" s="81" t="s">
        <v>204</v>
      </c>
      <c r="E123" s="84" t="s">
        <v>277</v>
      </c>
      <c r="F123" s="84" t="s">
        <v>275</v>
      </c>
      <c r="G123" s="84" t="s">
        <v>216</v>
      </c>
      <c r="H123" s="85" t="s">
        <v>254</v>
      </c>
      <c r="I123" s="65">
        <v>45400</v>
      </c>
      <c r="J123" s="65">
        <v>45400</v>
      </c>
      <c r="K123" s="65">
        <v>32238.05</v>
      </c>
      <c r="L123" s="36" t="s">
        <v>42</v>
      </c>
      <c r="M123" s="36" t="s">
        <v>42</v>
      </c>
      <c r="N123" s="65">
        <v>32238.05</v>
      </c>
      <c r="O123" s="43">
        <f t="shared" si="2"/>
        <v>13161.95</v>
      </c>
      <c r="P123" s="43">
        <f t="shared" si="3"/>
        <v>13161.95</v>
      </c>
    </row>
    <row r="124" spans="1:16" ht="12.75">
      <c r="A124" s="61" t="s">
        <v>190</v>
      </c>
      <c r="B124" s="35" t="s">
        <v>91</v>
      </c>
      <c r="C124" s="80" t="s">
        <v>210</v>
      </c>
      <c r="D124" s="81" t="s">
        <v>204</v>
      </c>
      <c r="E124" s="84" t="s">
        <v>278</v>
      </c>
      <c r="F124" s="84" t="s">
        <v>274</v>
      </c>
      <c r="G124" s="84" t="s">
        <v>213</v>
      </c>
      <c r="H124" s="85" t="s">
        <v>279</v>
      </c>
      <c r="I124" s="65">
        <v>103080</v>
      </c>
      <c r="J124" s="65">
        <v>103080</v>
      </c>
      <c r="K124" s="65">
        <v>61536.59</v>
      </c>
      <c r="L124" s="36" t="s">
        <v>42</v>
      </c>
      <c r="M124" s="36" t="s">
        <v>42</v>
      </c>
      <c r="N124" s="65">
        <v>61536.59</v>
      </c>
      <c r="O124" s="43">
        <f t="shared" si="2"/>
        <v>41543.41</v>
      </c>
      <c r="P124" s="43">
        <f t="shared" si="3"/>
        <v>41543.41</v>
      </c>
    </row>
    <row r="125" spans="1:16" ht="12.75">
      <c r="A125" s="61" t="s">
        <v>191</v>
      </c>
      <c r="B125" s="35" t="s">
        <v>91</v>
      </c>
      <c r="C125" s="80" t="s">
        <v>210</v>
      </c>
      <c r="D125" s="81" t="s">
        <v>204</v>
      </c>
      <c r="E125" s="84" t="s">
        <v>278</v>
      </c>
      <c r="F125" s="84" t="s">
        <v>275</v>
      </c>
      <c r="G125" s="84" t="s">
        <v>216</v>
      </c>
      <c r="H125" s="85" t="s">
        <v>279</v>
      </c>
      <c r="I125" s="65">
        <v>30920</v>
      </c>
      <c r="J125" s="65">
        <v>30920</v>
      </c>
      <c r="K125" s="65">
        <v>21912</v>
      </c>
      <c r="L125" s="36" t="s">
        <v>42</v>
      </c>
      <c r="M125" s="36" t="s">
        <v>42</v>
      </c>
      <c r="N125" s="65">
        <v>21912</v>
      </c>
      <c r="O125" s="43">
        <f t="shared" si="2"/>
        <v>9008</v>
      </c>
      <c r="P125" s="43">
        <f t="shared" si="3"/>
        <v>9008</v>
      </c>
    </row>
    <row r="126" spans="1:16" ht="12.75">
      <c r="A126" s="61" t="s">
        <v>192</v>
      </c>
      <c r="B126" s="35" t="s">
        <v>91</v>
      </c>
      <c r="C126" s="80" t="s">
        <v>210</v>
      </c>
      <c r="D126" s="81" t="s">
        <v>204</v>
      </c>
      <c r="E126" s="84" t="s">
        <v>278</v>
      </c>
      <c r="F126" s="84" t="s">
        <v>221</v>
      </c>
      <c r="G126" s="84" t="s">
        <v>222</v>
      </c>
      <c r="H126" s="85" t="s">
        <v>279</v>
      </c>
      <c r="I126" s="65">
        <v>25000</v>
      </c>
      <c r="J126" s="65">
        <v>25000</v>
      </c>
      <c r="K126" s="65">
        <v>9375.89</v>
      </c>
      <c r="L126" s="36" t="s">
        <v>42</v>
      </c>
      <c r="M126" s="36" t="s">
        <v>42</v>
      </c>
      <c r="N126" s="65">
        <v>9375.89</v>
      </c>
      <c r="O126" s="43">
        <f t="shared" si="2"/>
        <v>15624.11</v>
      </c>
      <c r="P126" s="43">
        <f t="shared" si="3"/>
        <v>15624.11</v>
      </c>
    </row>
    <row r="127" spans="1:16" ht="12.75">
      <c r="A127" s="61" t="s">
        <v>196</v>
      </c>
      <c r="B127" s="35" t="s">
        <v>91</v>
      </c>
      <c r="C127" s="80" t="s">
        <v>210</v>
      </c>
      <c r="D127" s="81" t="s">
        <v>204</v>
      </c>
      <c r="E127" s="84" t="s">
        <v>280</v>
      </c>
      <c r="F127" s="84" t="s">
        <v>221</v>
      </c>
      <c r="G127" s="84" t="s">
        <v>226</v>
      </c>
      <c r="H127" s="85" t="s">
        <v>232</v>
      </c>
      <c r="I127" s="65">
        <v>100000</v>
      </c>
      <c r="J127" s="65">
        <v>100000</v>
      </c>
      <c r="K127" s="65">
        <v>60000</v>
      </c>
      <c r="L127" s="36" t="s">
        <v>42</v>
      </c>
      <c r="M127" s="36" t="s">
        <v>42</v>
      </c>
      <c r="N127" s="65">
        <v>60000</v>
      </c>
      <c r="O127" s="43">
        <f t="shared" si="2"/>
        <v>40000</v>
      </c>
      <c r="P127" s="43">
        <f t="shared" si="3"/>
        <v>40000</v>
      </c>
    </row>
    <row r="128" spans="1:16" ht="12.75">
      <c r="A128" s="61" t="s">
        <v>190</v>
      </c>
      <c r="B128" s="35" t="s">
        <v>91</v>
      </c>
      <c r="C128" s="80" t="s">
        <v>210</v>
      </c>
      <c r="D128" s="81" t="s">
        <v>204</v>
      </c>
      <c r="E128" s="84" t="s">
        <v>299</v>
      </c>
      <c r="F128" s="84" t="s">
        <v>274</v>
      </c>
      <c r="G128" s="84" t="s">
        <v>213</v>
      </c>
      <c r="H128" s="85" t="s">
        <v>232</v>
      </c>
      <c r="I128" s="65">
        <v>218460</v>
      </c>
      <c r="J128" s="65">
        <v>218460</v>
      </c>
      <c r="K128" s="65">
        <v>121794</v>
      </c>
      <c r="L128" s="36"/>
      <c r="M128" s="36"/>
      <c r="N128" s="65">
        <v>121794</v>
      </c>
      <c r="O128" s="43">
        <f t="shared" si="2"/>
        <v>96666</v>
      </c>
      <c r="P128" s="43"/>
    </row>
    <row r="129" spans="1:16" ht="12.75">
      <c r="A129" s="61" t="s">
        <v>191</v>
      </c>
      <c r="B129" s="35" t="s">
        <v>91</v>
      </c>
      <c r="C129" s="80" t="s">
        <v>210</v>
      </c>
      <c r="D129" s="81" t="s">
        <v>204</v>
      </c>
      <c r="E129" s="84" t="s">
        <v>299</v>
      </c>
      <c r="F129" s="84" t="s">
        <v>275</v>
      </c>
      <c r="G129" s="84" t="s">
        <v>216</v>
      </c>
      <c r="H129" s="85" t="s">
        <v>232</v>
      </c>
      <c r="I129" s="65">
        <v>65540</v>
      </c>
      <c r="J129" s="65">
        <v>65540</v>
      </c>
      <c r="K129" s="65">
        <v>20206</v>
      </c>
      <c r="L129" s="36"/>
      <c r="M129" s="36"/>
      <c r="N129" s="65">
        <v>20206</v>
      </c>
      <c r="O129" s="43">
        <f t="shared" si="2"/>
        <v>45334</v>
      </c>
      <c r="P129" s="43"/>
    </row>
    <row r="130" spans="1:16" ht="12.75">
      <c r="A130" s="60" t="s">
        <v>105</v>
      </c>
      <c r="B130" s="33" t="s">
        <v>91</v>
      </c>
      <c r="C130" s="82" t="s">
        <v>12</v>
      </c>
      <c r="D130" s="83" t="s">
        <v>204</v>
      </c>
      <c r="E130" s="86"/>
      <c r="F130" s="86"/>
      <c r="G130" s="86"/>
      <c r="H130" s="87"/>
      <c r="I130" s="66">
        <v>730000</v>
      </c>
      <c r="J130" s="66">
        <v>730000</v>
      </c>
      <c r="K130" s="66">
        <f>K131</f>
        <v>520356.56</v>
      </c>
      <c r="L130" s="34" t="s">
        <v>42</v>
      </c>
      <c r="M130" s="34" t="s">
        <v>42</v>
      </c>
      <c r="N130" s="66">
        <f>N131</f>
        <v>520356.56</v>
      </c>
      <c r="O130" s="43">
        <f t="shared" si="2"/>
        <v>209643.44</v>
      </c>
      <c r="P130" s="43">
        <f t="shared" si="3"/>
        <v>209643.44</v>
      </c>
    </row>
    <row r="131" spans="1:16" ht="25.5">
      <c r="A131" s="61" t="s">
        <v>202</v>
      </c>
      <c r="B131" s="35" t="s">
        <v>91</v>
      </c>
      <c r="C131" s="80" t="s">
        <v>12</v>
      </c>
      <c r="D131" s="81" t="s">
        <v>204</v>
      </c>
      <c r="E131" s="84" t="s">
        <v>281</v>
      </c>
      <c r="F131" s="84" t="s">
        <v>282</v>
      </c>
      <c r="G131" s="84" t="s">
        <v>283</v>
      </c>
      <c r="H131" s="85" t="s">
        <v>214</v>
      </c>
      <c r="I131" s="65">
        <v>730000</v>
      </c>
      <c r="J131" s="65">
        <v>730000</v>
      </c>
      <c r="K131" s="65">
        <v>520356.56</v>
      </c>
      <c r="L131" s="36" t="s">
        <v>42</v>
      </c>
      <c r="M131" s="36" t="s">
        <v>42</v>
      </c>
      <c r="N131" s="65">
        <v>520356.56</v>
      </c>
      <c r="O131" s="43">
        <f t="shared" si="2"/>
        <v>209643.44</v>
      </c>
      <c r="P131" s="43">
        <f t="shared" si="3"/>
        <v>209643.44</v>
      </c>
    </row>
    <row r="132" spans="1:16" ht="12.75">
      <c r="A132" s="67" t="s">
        <v>292</v>
      </c>
      <c r="B132" s="35" t="s">
        <v>91</v>
      </c>
      <c r="C132" s="80" t="s">
        <v>12</v>
      </c>
      <c r="D132" s="81" t="s">
        <v>206</v>
      </c>
      <c r="E132" s="84"/>
      <c r="F132" s="84"/>
      <c r="G132" s="84"/>
      <c r="H132" s="85"/>
      <c r="I132" s="66">
        <f>I133+I134</f>
        <v>8572203</v>
      </c>
      <c r="J132" s="66">
        <f>J133+J134</f>
        <v>8572203</v>
      </c>
      <c r="K132" s="66">
        <f>K133+K134</f>
        <v>8549957</v>
      </c>
      <c r="L132" s="36"/>
      <c r="M132" s="36"/>
      <c r="N132" s="66">
        <f>N133+N134</f>
        <v>8549957</v>
      </c>
      <c r="O132" s="43">
        <f t="shared" si="2"/>
        <v>22246</v>
      </c>
      <c r="P132" s="43">
        <f t="shared" si="3"/>
        <v>22246</v>
      </c>
    </row>
    <row r="133" spans="1:16" ht="12.75">
      <c r="A133" s="61" t="s">
        <v>293</v>
      </c>
      <c r="B133" s="35" t="s">
        <v>91</v>
      </c>
      <c r="C133" s="80" t="s">
        <v>12</v>
      </c>
      <c r="D133" s="81" t="s">
        <v>206</v>
      </c>
      <c r="E133" s="84" t="s">
        <v>294</v>
      </c>
      <c r="F133" s="84" t="s">
        <v>295</v>
      </c>
      <c r="G133" s="84" t="s">
        <v>296</v>
      </c>
      <c r="H133" s="85" t="s">
        <v>232</v>
      </c>
      <c r="I133" s="65">
        <v>8407456</v>
      </c>
      <c r="J133" s="65">
        <v>8407456</v>
      </c>
      <c r="K133" s="65">
        <v>8407456</v>
      </c>
      <c r="L133" s="36"/>
      <c r="M133" s="36"/>
      <c r="N133" s="65">
        <v>8407456</v>
      </c>
      <c r="O133" s="43">
        <f t="shared" si="2"/>
        <v>0</v>
      </c>
      <c r="P133" s="43">
        <f t="shared" si="3"/>
        <v>0</v>
      </c>
    </row>
    <row r="134" spans="1:16" ht="12.75">
      <c r="A134" s="61" t="s">
        <v>293</v>
      </c>
      <c r="B134" s="35" t="s">
        <v>91</v>
      </c>
      <c r="C134" s="80" t="s">
        <v>12</v>
      </c>
      <c r="D134" s="81" t="s">
        <v>206</v>
      </c>
      <c r="E134" s="84" t="s">
        <v>297</v>
      </c>
      <c r="F134" s="84" t="s">
        <v>295</v>
      </c>
      <c r="G134" s="84" t="s">
        <v>296</v>
      </c>
      <c r="H134" s="85" t="s">
        <v>214</v>
      </c>
      <c r="I134" s="65">
        <v>164747</v>
      </c>
      <c r="J134" s="65">
        <v>164747</v>
      </c>
      <c r="K134" s="65">
        <v>142501</v>
      </c>
      <c r="L134" s="36"/>
      <c r="M134" s="36"/>
      <c r="N134" s="65">
        <v>142501</v>
      </c>
      <c r="O134" s="43">
        <f t="shared" si="2"/>
        <v>22246</v>
      </c>
      <c r="P134" s="43">
        <f t="shared" si="3"/>
        <v>22246</v>
      </c>
    </row>
    <row r="135" spans="1:16" ht="12.75">
      <c r="A135" s="60" t="s">
        <v>106</v>
      </c>
      <c r="B135" s="35" t="s">
        <v>91</v>
      </c>
      <c r="C135" s="82" t="s">
        <v>14</v>
      </c>
      <c r="D135" s="83" t="s">
        <v>204</v>
      </c>
      <c r="E135" s="86"/>
      <c r="F135" s="86"/>
      <c r="G135" s="86"/>
      <c r="H135" s="87"/>
      <c r="I135" s="66">
        <v>200000</v>
      </c>
      <c r="J135" s="66">
        <v>200000</v>
      </c>
      <c r="K135" s="66">
        <f>K137+K138</f>
        <v>123695.76</v>
      </c>
      <c r="L135" s="36" t="s">
        <v>42</v>
      </c>
      <c r="M135" s="36" t="s">
        <v>42</v>
      </c>
      <c r="N135" s="66">
        <f>N137+N138</f>
        <v>123695.76</v>
      </c>
      <c r="O135" s="43">
        <f t="shared" si="2"/>
        <v>76304.24</v>
      </c>
      <c r="P135" s="43">
        <f t="shared" si="3"/>
        <v>76304.24</v>
      </c>
    </row>
    <row r="136" spans="1:16" ht="12.75">
      <c r="A136" s="61" t="s">
        <v>201</v>
      </c>
      <c r="B136" s="35" t="s">
        <v>91</v>
      </c>
      <c r="C136" s="80" t="s">
        <v>14</v>
      </c>
      <c r="D136" s="81" t="s">
        <v>204</v>
      </c>
      <c r="E136" s="84" t="s">
        <v>284</v>
      </c>
      <c r="F136" s="84" t="s">
        <v>221</v>
      </c>
      <c r="G136" s="84" t="s">
        <v>252</v>
      </c>
      <c r="H136" s="85" t="s">
        <v>214</v>
      </c>
      <c r="I136" s="65">
        <v>40000</v>
      </c>
      <c r="J136" s="65">
        <v>40000</v>
      </c>
      <c r="K136" s="65">
        <v>0</v>
      </c>
      <c r="L136" s="36" t="s">
        <v>42</v>
      </c>
      <c r="M136" s="36" t="s">
        <v>42</v>
      </c>
      <c r="N136" s="65">
        <v>0</v>
      </c>
      <c r="O136" s="43">
        <f t="shared" si="2"/>
        <v>40000</v>
      </c>
      <c r="P136" s="43">
        <f t="shared" si="3"/>
        <v>40000</v>
      </c>
    </row>
    <row r="137" spans="1:16" ht="12.75">
      <c r="A137" s="61" t="s">
        <v>195</v>
      </c>
      <c r="B137" s="35" t="s">
        <v>91</v>
      </c>
      <c r="C137" s="80" t="s">
        <v>14</v>
      </c>
      <c r="D137" s="81" t="s">
        <v>204</v>
      </c>
      <c r="E137" s="84" t="s">
        <v>284</v>
      </c>
      <c r="F137" s="84" t="s">
        <v>221</v>
      </c>
      <c r="G137" s="84" t="s">
        <v>225</v>
      </c>
      <c r="H137" s="85" t="s">
        <v>214</v>
      </c>
      <c r="I137" s="65">
        <v>60000</v>
      </c>
      <c r="J137" s="65">
        <v>60000</v>
      </c>
      <c r="K137" s="63">
        <v>23695.76</v>
      </c>
      <c r="L137" s="34" t="s">
        <v>42</v>
      </c>
      <c r="M137" s="34" t="s">
        <v>42</v>
      </c>
      <c r="N137" s="63">
        <v>23695.76</v>
      </c>
      <c r="O137" s="43">
        <f t="shared" si="2"/>
        <v>36304.240000000005</v>
      </c>
      <c r="P137" s="43">
        <f t="shared" si="3"/>
        <v>36304.240000000005</v>
      </c>
    </row>
    <row r="138" spans="1:16" ht="12.75">
      <c r="A138" s="61" t="s">
        <v>196</v>
      </c>
      <c r="B138" s="35" t="s">
        <v>91</v>
      </c>
      <c r="C138" s="80" t="s">
        <v>14</v>
      </c>
      <c r="D138" s="81" t="s">
        <v>204</v>
      </c>
      <c r="E138" s="84" t="s">
        <v>280</v>
      </c>
      <c r="F138" s="84" t="s">
        <v>221</v>
      </c>
      <c r="G138" s="84" t="s">
        <v>226</v>
      </c>
      <c r="H138" s="85" t="s">
        <v>232</v>
      </c>
      <c r="I138" s="65">
        <v>100000</v>
      </c>
      <c r="J138" s="65">
        <v>100000</v>
      </c>
      <c r="K138" s="70">
        <v>100000</v>
      </c>
      <c r="L138" s="71"/>
      <c r="M138" s="71"/>
      <c r="N138" s="70">
        <v>100000</v>
      </c>
      <c r="O138" s="43">
        <f t="shared" si="2"/>
        <v>0</v>
      </c>
      <c r="P138" s="43">
        <f t="shared" si="3"/>
        <v>0</v>
      </c>
    </row>
    <row r="139" spans="1:16" ht="12.75">
      <c r="A139" s="61"/>
      <c r="B139" s="35" t="s">
        <v>91</v>
      </c>
      <c r="C139" s="80"/>
      <c r="D139" s="81"/>
      <c r="E139" s="84"/>
      <c r="F139" s="84"/>
      <c r="G139" s="84"/>
      <c r="H139" s="85"/>
      <c r="I139" s="65"/>
      <c r="J139" s="65"/>
      <c r="K139" s="71"/>
      <c r="L139" s="71"/>
      <c r="M139" s="71"/>
      <c r="N139" s="71"/>
      <c r="O139" s="43">
        <f t="shared" si="2"/>
        <v>0</v>
      </c>
      <c r="P139" s="43">
        <f t="shared" si="3"/>
        <v>0</v>
      </c>
    </row>
    <row r="140" spans="1:16" ht="25.5">
      <c r="A140" s="62" t="s">
        <v>203</v>
      </c>
      <c r="B140" s="35" t="s">
        <v>91</v>
      </c>
      <c r="C140" s="88" t="s">
        <v>107</v>
      </c>
      <c r="D140" s="89" t="s">
        <v>53</v>
      </c>
      <c r="E140" s="90"/>
      <c r="F140" s="91"/>
      <c r="G140" s="91" t="s">
        <v>285</v>
      </c>
      <c r="H140" s="92"/>
      <c r="I140" s="63">
        <v>-200000</v>
      </c>
      <c r="J140" s="63">
        <v>-200000</v>
      </c>
      <c r="K140" s="71">
        <v>6260653.13</v>
      </c>
      <c r="L140" s="71"/>
      <c r="M140" s="71"/>
      <c r="N140" s="71">
        <v>6260653.13</v>
      </c>
      <c r="O140" s="43"/>
      <c r="P140" s="43"/>
    </row>
  </sheetData>
  <sheetProtection/>
  <mergeCells count="13">
    <mergeCell ref="C4:H11"/>
    <mergeCell ref="I4:I11"/>
    <mergeCell ref="A4:A11"/>
    <mergeCell ref="B4:B11"/>
    <mergeCell ref="J4:J11"/>
    <mergeCell ref="M6:M11"/>
    <mergeCell ref="O4:P5"/>
    <mergeCell ref="K6:K11"/>
    <mergeCell ref="L6:L11"/>
    <mergeCell ref="K4:N5"/>
    <mergeCell ref="N6:N11"/>
    <mergeCell ref="O6:O11"/>
    <mergeCell ref="P6:P11"/>
  </mergeCells>
  <conditionalFormatting sqref="F140:G140">
    <cfRule type="cellIs" priority="1" dxfId="0" operator="equal" stopIfTrue="1">
      <formula>0</formula>
    </cfRule>
  </conditionalFormatting>
  <conditionalFormatting sqref="O13:P140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 topLeftCell="B1">
      <selection activeCell="G25" sqref="G25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40.75390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154" t="s">
        <v>20</v>
      </c>
      <c r="B1" s="154"/>
      <c r="C1" s="154"/>
      <c r="D1" s="154"/>
      <c r="E1" s="154"/>
      <c r="F1" s="154"/>
      <c r="G1" s="154"/>
      <c r="H1" s="154"/>
      <c r="I1" s="154"/>
    </row>
    <row r="2" spans="1:9" ht="12.75" customHeight="1">
      <c r="A2" s="131" t="s">
        <v>41</v>
      </c>
      <c r="B2" s="131"/>
      <c r="C2" s="131"/>
      <c r="D2" s="131"/>
      <c r="E2" s="131"/>
      <c r="F2" s="131"/>
      <c r="G2" s="131"/>
      <c r="H2" s="131"/>
      <c r="I2" s="131"/>
    </row>
    <row r="3" spans="1:9" ht="9" customHeight="1" thickBot="1">
      <c r="A3" s="18"/>
      <c r="B3" s="30"/>
      <c r="C3" s="20"/>
      <c r="D3" s="19"/>
      <c r="E3" s="19"/>
      <c r="F3" s="19"/>
      <c r="G3" s="19"/>
      <c r="H3" s="19"/>
      <c r="I3" s="17"/>
    </row>
    <row r="4" spans="1:9" ht="12.75" customHeight="1">
      <c r="A4" s="125" t="s">
        <v>5</v>
      </c>
      <c r="B4" s="128" t="s">
        <v>23</v>
      </c>
      <c r="C4" s="145" t="s">
        <v>37</v>
      </c>
      <c r="D4" s="119" t="s">
        <v>33</v>
      </c>
      <c r="E4" s="155" t="s">
        <v>6</v>
      </c>
      <c r="F4" s="156"/>
      <c r="G4" s="156"/>
      <c r="H4" s="157"/>
      <c r="I4" s="106" t="s">
        <v>26</v>
      </c>
    </row>
    <row r="5" spans="1:9" ht="12.75" customHeight="1">
      <c r="A5" s="126"/>
      <c r="B5" s="129"/>
      <c r="C5" s="147"/>
      <c r="D5" s="117"/>
      <c r="E5" s="111" t="s">
        <v>38</v>
      </c>
      <c r="F5" s="111" t="s">
        <v>24</v>
      </c>
      <c r="G5" s="111" t="s">
        <v>25</v>
      </c>
      <c r="H5" s="109" t="s">
        <v>7</v>
      </c>
      <c r="I5" s="107"/>
    </row>
    <row r="6" spans="1:9" ht="12.75" customHeight="1">
      <c r="A6" s="126"/>
      <c r="B6" s="129"/>
      <c r="C6" s="147"/>
      <c r="D6" s="117"/>
      <c r="E6" s="117"/>
      <c r="F6" s="112"/>
      <c r="G6" s="112"/>
      <c r="H6" s="104"/>
      <c r="I6" s="107"/>
    </row>
    <row r="7" spans="1:9" ht="12.75" customHeight="1">
      <c r="A7" s="126"/>
      <c r="B7" s="129"/>
      <c r="C7" s="147"/>
      <c r="D7" s="117"/>
      <c r="E7" s="117"/>
      <c r="F7" s="112"/>
      <c r="G7" s="112"/>
      <c r="H7" s="104"/>
      <c r="I7" s="107"/>
    </row>
    <row r="8" spans="1:9" ht="12.75" customHeight="1">
      <c r="A8" s="126"/>
      <c r="B8" s="129"/>
      <c r="C8" s="147"/>
      <c r="D8" s="117"/>
      <c r="E8" s="117"/>
      <c r="F8" s="112"/>
      <c r="G8" s="112"/>
      <c r="H8" s="104"/>
      <c r="I8" s="107"/>
    </row>
    <row r="9" spans="1:9" ht="12.75" customHeight="1">
      <c r="A9" s="126"/>
      <c r="B9" s="129"/>
      <c r="C9" s="147"/>
      <c r="D9" s="117"/>
      <c r="E9" s="117"/>
      <c r="F9" s="112"/>
      <c r="G9" s="112"/>
      <c r="H9" s="104"/>
      <c r="I9" s="107"/>
    </row>
    <row r="10" spans="1:9" ht="12.75" customHeight="1">
      <c r="A10" s="127"/>
      <c r="B10" s="130"/>
      <c r="C10" s="149"/>
      <c r="D10" s="118"/>
      <c r="E10" s="118"/>
      <c r="F10" s="113"/>
      <c r="G10" s="113"/>
      <c r="H10" s="110"/>
      <c r="I10" s="108"/>
    </row>
    <row r="11" spans="1:9" ht="13.5" customHeight="1" thickBot="1">
      <c r="A11" s="24">
        <v>1</v>
      </c>
      <c r="B11" s="25">
        <v>2</v>
      </c>
      <c r="C11" s="37">
        <v>3</v>
      </c>
      <c r="D11" s="26" t="s">
        <v>2</v>
      </c>
      <c r="E11" s="27" t="s">
        <v>3</v>
      </c>
      <c r="F11" s="26" t="s">
        <v>8</v>
      </c>
      <c r="G11" s="26" t="s">
        <v>9</v>
      </c>
      <c r="H11" s="26" t="s">
        <v>10</v>
      </c>
      <c r="I11" s="28" t="s">
        <v>11</v>
      </c>
    </row>
    <row r="12" spans="1:9" ht="22.5">
      <c r="A12" s="38" t="s">
        <v>108</v>
      </c>
      <c r="B12" s="39" t="s">
        <v>109</v>
      </c>
      <c r="C12" s="39" t="s">
        <v>53</v>
      </c>
      <c r="D12" s="40">
        <v>-200000</v>
      </c>
      <c r="E12" s="40" t="s">
        <v>42</v>
      </c>
      <c r="F12" s="105">
        <v>6260653.13</v>
      </c>
      <c r="G12" s="40" t="s">
        <v>42</v>
      </c>
      <c r="H12" s="105">
        <v>6260653.13</v>
      </c>
      <c r="I12" s="40">
        <f>F12-D12</f>
        <v>6460653.13</v>
      </c>
    </row>
    <row r="13" spans="1:9" ht="12.75">
      <c r="A13" s="41" t="s">
        <v>110</v>
      </c>
      <c r="B13" s="42"/>
      <c r="C13" s="42"/>
      <c r="D13" s="43"/>
      <c r="E13" s="43"/>
      <c r="F13" s="40"/>
      <c r="G13" s="40"/>
      <c r="H13" s="40"/>
      <c r="I13" s="43"/>
    </row>
    <row r="14" spans="1:9" ht="12.75">
      <c r="A14" s="38" t="s">
        <v>111</v>
      </c>
      <c r="B14" s="39" t="s">
        <v>112</v>
      </c>
      <c r="C14" s="39" t="s">
        <v>53</v>
      </c>
      <c r="D14" s="40" t="s">
        <v>42</v>
      </c>
      <c r="E14" s="40" t="s">
        <v>42</v>
      </c>
      <c r="F14" s="40" t="s">
        <v>42</v>
      </c>
      <c r="G14" s="40" t="s">
        <v>42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42</v>
      </c>
    </row>
    <row r="15" spans="1:9" ht="12.75">
      <c r="A15" s="41" t="s">
        <v>113</v>
      </c>
      <c r="B15" s="42"/>
      <c r="C15" s="42"/>
      <c r="D15" s="43"/>
      <c r="E15" s="43"/>
      <c r="F15" s="40"/>
      <c r="G15" s="40"/>
      <c r="H15" s="40"/>
      <c r="I15" s="43"/>
    </row>
    <row r="16" spans="1:9" ht="12.75">
      <c r="A16" s="38" t="s">
        <v>114</v>
      </c>
      <c r="B16" s="39" t="s">
        <v>115</v>
      </c>
      <c r="C16" s="39" t="s">
        <v>53</v>
      </c>
      <c r="D16" s="40" t="s">
        <v>42</v>
      </c>
      <c r="E16" s="40" t="s">
        <v>42</v>
      </c>
      <c r="F16" s="40" t="s">
        <v>42</v>
      </c>
      <c r="G16" s="40" t="s">
        <v>42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42</v>
      </c>
    </row>
    <row r="17" spans="1:9" ht="12.75">
      <c r="A17" s="41" t="s">
        <v>113</v>
      </c>
      <c r="B17" s="42"/>
      <c r="C17" s="42"/>
      <c r="D17" s="43"/>
      <c r="E17" s="43"/>
      <c r="F17" s="40"/>
      <c r="G17" s="40"/>
      <c r="H17" s="40"/>
      <c r="I17" s="43"/>
    </row>
    <row r="18" spans="1:9" ht="12.75">
      <c r="A18" s="38" t="s">
        <v>116</v>
      </c>
      <c r="B18" s="39" t="s">
        <v>117</v>
      </c>
      <c r="C18" s="39" t="s">
        <v>118</v>
      </c>
      <c r="D18" s="40">
        <v>-200000</v>
      </c>
      <c r="E18" s="40" t="s">
        <v>53</v>
      </c>
      <c r="F18" s="105">
        <v>6260653.13</v>
      </c>
      <c r="G18" s="40" t="s">
        <v>42</v>
      </c>
      <c r="H18" s="105">
        <v>6260653.13</v>
      </c>
      <c r="I18" s="40">
        <f>H18-D18</f>
        <v>6460653.13</v>
      </c>
    </row>
    <row r="19" spans="1:9" ht="12.75">
      <c r="A19" s="38" t="s">
        <v>119</v>
      </c>
      <c r="B19" s="39" t="s">
        <v>120</v>
      </c>
      <c r="C19" s="39" t="s">
        <v>118</v>
      </c>
      <c r="D19" s="40" t="s">
        <v>42</v>
      </c>
      <c r="E19" s="40" t="s">
        <v>53</v>
      </c>
      <c r="F19" s="40" t="s">
        <v>42</v>
      </c>
      <c r="G19" s="40" t="s">
        <v>42</v>
      </c>
      <c r="H19" s="40" t="str">
        <f aca="true" t="shared" si="0" ref="H19:H28">IF(IF(OR(E19="-",E19="x"),0,E19)+IF(OR(F19="-",F19="x"),0,F19)+IF(OR(G19="-",G19="x"),0,G19)=0,"-",IF(OR(E19="-",E19="x"),0,E19)+IF(OR(F19="-",F19="x"),0,F19)+IF(OR(G19="-",G19="x"),0,G19))</f>
        <v>-</v>
      </c>
      <c r="I19" s="40" t="s">
        <v>53</v>
      </c>
    </row>
    <row r="20" spans="1:9" ht="12.75">
      <c r="A20" s="38" t="s">
        <v>121</v>
      </c>
      <c r="B20" s="39" t="s">
        <v>122</v>
      </c>
      <c r="C20" s="39" t="s">
        <v>118</v>
      </c>
      <c r="D20" s="40">
        <v>-200000</v>
      </c>
      <c r="E20" s="40" t="s">
        <v>53</v>
      </c>
      <c r="F20" s="40" t="s">
        <v>42</v>
      </c>
      <c r="G20" s="40" t="s">
        <v>42</v>
      </c>
      <c r="H20" s="40" t="str">
        <f t="shared" si="0"/>
        <v>-</v>
      </c>
      <c r="I20" s="40" t="s">
        <v>53</v>
      </c>
    </row>
    <row r="21" spans="1:9" ht="22.5">
      <c r="A21" s="41" t="s">
        <v>123</v>
      </c>
      <c r="B21" s="42" t="s">
        <v>122</v>
      </c>
      <c r="C21" s="42" t="s">
        <v>124</v>
      </c>
      <c r="D21" s="40">
        <v>-200000</v>
      </c>
      <c r="E21" s="43" t="s">
        <v>53</v>
      </c>
      <c r="F21" s="105">
        <v>6260653.13</v>
      </c>
      <c r="G21" s="40" t="s">
        <v>42</v>
      </c>
      <c r="H21" s="105">
        <v>6260653.13</v>
      </c>
      <c r="I21" s="43" t="s">
        <v>53</v>
      </c>
    </row>
    <row r="22" spans="1:9" ht="12.75">
      <c r="A22" s="38" t="s">
        <v>125</v>
      </c>
      <c r="B22" s="39" t="s">
        <v>126</v>
      </c>
      <c r="C22" s="39" t="s">
        <v>53</v>
      </c>
      <c r="D22" s="40" t="s">
        <v>53</v>
      </c>
      <c r="E22" s="40" t="s">
        <v>42</v>
      </c>
      <c r="F22" s="40" t="s">
        <v>42</v>
      </c>
      <c r="G22" s="40" t="s">
        <v>42</v>
      </c>
      <c r="H22" s="40" t="str">
        <f t="shared" si="0"/>
        <v>-</v>
      </c>
      <c r="I22" s="40" t="s">
        <v>53</v>
      </c>
    </row>
    <row r="23" spans="1:9" ht="22.5">
      <c r="A23" s="41" t="s">
        <v>127</v>
      </c>
      <c r="B23" s="42" t="s">
        <v>128</v>
      </c>
      <c r="C23" s="42" t="s">
        <v>53</v>
      </c>
      <c r="D23" s="43" t="s">
        <v>53</v>
      </c>
      <c r="E23" s="43" t="s">
        <v>42</v>
      </c>
      <c r="F23" s="43" t="s">
        <v>42</v>
      </c>
      <c r="G23" s="43" t="s">
        <v>53</v>
      </c>
      <c r="H23" s="43" t="str">
        <f t="shared" si="0"/>
        <v>-</v>
      </c>
      <c r="I23" s="43" t="s">
        <v>53</v>
      </c>
    </row>
    <row r="24" spans="1:9" ht="33.75">
      <c r="A24" s="41" t="s">
        <v>129</v>
      </c>
      <c r="B24" s="42" t="s">
        <v>130</v>
      </c>
      <c r="C24" s="42" t="s">
        <v>53</v>
      </c>
      <c r="D24" s="43" t="s">
        <v>53</v>
      </c>
      <c r="E24" s="43" t="s">
        <v>42</v>
      </c>
      <c r="F24" s="43" t="s">
        <v>53</v>
      </c>
      <c r="G24" s="43" t="s">
        <v>53</v>
      </c>
      <c r="H24" s="43" t="str">
        <f t="shared" si="0"/>
        <v>-</v>
      </c>
      <c r="I24" s="43" t="s">
        <v>53</v>
      </c>
    </row>
    <row r="25" spans="1:9" ht="22.5">
      <c r="A25" s="41" t="s">
        <v>131</v>
      </c>
      <c r="B25" s="42" t="s">
        <v>132</v>
      </c>
      <c r="C25" s="42" t="s">
        <v>53</v>
      </c>
      <c r="D25" s="43" t="s">
        <v>53</v>
      </c>
      <c r="E25" s="43" t="s">
        <v>42</v>
      </c>
      <c r="F25" s="43" t="s">
        <v>42</v>
      </c>
      <c r="G25" s="43" t="s">
        <v>53</v>
      </c>
      <c r="H25" s="43" t="str">
        <f t="shared" si="0"/>
        <v>-</v>
      </c>
      <c r="I25" s="43" t="s">
        <v>53</v>
      </c>
    </row>
    <row r="26" spans="1:9" ht="22.5">
      <c r="A26" s="41" t="s">
        <v>133</v>
      </c>
      <c r="B26" s="42" t="s">
        <v>134</v>
      </c>
      <c r="C26" s="42" t="s">
        <v>53</v>
      </c>
      <c r="D26" s="43" t="s">
        <v>53</v>
      </c>
      <c r="E26" s="43" t="s">
        <v>53</v>
      </c>
      <c r="F26" s="43" t="s">
        <v>42</v>
      </c>
      <c r="G26" s="43" t="s">
        <v>42</v>
      </c>
      <c r="H26" s="43" t="str">
        <f t="shared" si="0"/>
        <v>-</v>
      </c>
      <c r="I26" s="43" t="s">
        <v>53</v>
      </c>
    </row>
    <row r="27" spans="1:9" ht="22.5">
      <c r="A27" s="41" t="s">
        <v>135</v>
      </c>
      <c r="B27" s="42" t="s">
        <v>136</v>
      </c>
      <c r="C27" s="42" t="s">
        <v>53</v>
      </c>
      <c r="D27" s="43" t="s">
        <v>53</v>
      </c>
      <c r="E27" s="43" t="s">
        <v>53</v>
      </c>
      <c r="F27" s="43" t="s">
        <v>42</v>
      </c>
      <c r="G27" s="43" t="s">
        <v>42</v>
      </c>
      <c r="H27" s="43" t="str">
        <f t="shared" si="0"/>
        <v>-</v>
      </c>
      <c r="I27" s="43" t="s">
        <v>53</v>
      </c>
    </row>
    <row r="28" spans="1:9" ht="12.75">
      <c r="A28" s="41" t="s">
        <v>137</v>
      </c>
      <c r="B28" s="42" t="s">
        <v>138</v>
      </c>
      <c r="C28" s="42" t="s">
        <v>53</v>
      </c>
      <c r="D28" s="43" t="s">
        <v>53</v>
      </c>
      <c r="E28" s="43" t="s">
        <v>53</v>
      </c>
      <c r="F28" s="43" t="s">
        <v>42</v>
      </c>
      <c r="G28" s="43" t="s">
        <v>42</v>
      </c>
      <c r="H28" s="43" t="str">
        <f t="shared" si="0"/>
        <v>-</v>
      </c>
      <c r="I28" s="43" t="s">
        <v>53</v>
      </c>
    </row>
    <row r="29" spans="1:9" ht="12.75" customHeight="1">
      <c r="A29" s="44"/>
      <c r="B29" s="45"/>
      <c r="C29" s="45"/>
      <c r="D29" s="46"/>
      <c r="E29" s="46"/>
      <c r="F29" s="46"/>
      <c r="G29" s="46"/>
      <c r="H29" s="46"/>
      <c r="I29" s="46"/>
    </row>
    <row r="30" spans="1:8" ht="12.75" customHeight="1">
      <c r="A30" s="2"/>
      <c r="B30" s="23"/>
      <c r="C30" s="2"/>
      <c r="D30" s="1"/>
      <c r="E30" s="1"/>
      <c r="F30" s="1"/>
      <c r="G30" s="1"/>
      <c r="H30" s="1"/>
    </row>
    <row r="31" spans="1:9" ht="32.25" customHeight="1">
      <c r="A31" s="7"/>
      <c r="B31" s="22"/>
      <c r="C31" s="12"/>
      <c r="D31" s="158"/>
      <c r="E31" s="158"/>
      <c r="F31" s="158"/>
      <c r="G31" s="158"/>
      <c r="H31" s="158"/>
      <c r="I31" s="158"/>
    </row>
    <row r="32" spans="1:9" ht="12.75" customHeight="1">
      <c r="A32" s="7" t="s">
        <v>0</v>
      </c>
      <c r="B32" s="23"/>
      <c r="C32" s="2"/>
      <c r="D32" s="5"/>
      <c r="E32" s="5"/>
      <c r="F32" s="5"/>
      <c r="G32" s="19"/>
      <c r="H32" s="158"/>
      <c r="I32" s="158"/>
    </row>
    <row r="33" spans="1:9" ht="9.75" customHeight="1">
      <c r="A33" s="2"/>
      <c r="B33" s="23"/>
      <c r="C33" s="2"/>
      <c r="D33" s="4"/>
      <c r="E33" s="4"/>
      <c r="F33" s="32"/>
      <c r="G33" s="19"/>
      <c r="H33" s="159"/>
      <c r="I33" s="159"/>
    </row>
    <row r="34" spans="1:9" ht="9.75" customHeight="1">
      <c r="A34" s="12"/>
      <c r="B34" s="4"/>
      <c r="C34" s="4"/>
      <c r="D34" s="13"/>
      <c r="E34" s="13"/>
      <c r="F34" s="13"/>
      <c r="G34" s="13"/>
      <c r="H34" s="13"/>
      <c r="I34" s="13"/>
    </row>
  </sheetData>
  <sheetProtection/>
  <mergeCells count="15">
    <mergeCell ref="D31:I31"/>
    <mergeCell ref="H32:I32"/>
    <mergeCell ref="H33:I33"/>
    <mergeCell ref="A2:I2"/>
    <mergeCell ref="H5:H10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I12:I29 H13:H17 H19:H20 H22:H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139</v>
      </c>
      <c r="B1" s="1" t="s">
        <v>109</v>
      </c>
    </row>
    <row r="2" spans="1:2" ht="12.75">
      <c r="A2" t="s">
        <v>140</v>
      </c>
      <c r="B2" s="1" t="s">
        <v>141</v>
      </c>
    </row>
    <row r="3" spans="1:2" ht="12.75">
      <c r="A3" t="s">
        <v>142</v>
      </c>
      <c r="B3" s="1" t="s">
        <v>141</v>
      </c>
    </row>
    <row r="4" spans="1:2" ht="12.75">
      <c r="A4" t="s">
        <v>143</v>
      </c>
      <c r="B4" s="1" t="s">
        <v>50</v>
      </c>
    </row>
    <row r="5" spans="1:2" ht="12.75">
      <c r="A5" t="s">
        <v>144</v>
      </c>
      <c r="B5" s="1" t="s"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Администрация</cp:lastModifiedBy>
  <cp:lastPrinted>2016-08-04T10:28:48Z</cp:lastPrinted>
  <dcterms:created xsi:type="dcterms:W3CDTF">1999-06-18T11:49:53Z</dcterms:created>
  <dcterms:modified xsi:type="dcterms:W3CDTF">2016-09-02T12:03:53Z</dcterms:modified>
  <cp:category/>
  <cp:version/>
  <cp:contentType/>
  <cp:contentStatus/>
</cp:coreProperties>
</file>